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xml"/>
  <Override PartName="/xl/charts/chart9.xml" ContentType="application/vnd.openxmlformats-officedocument.drawingml.chart+xml"/>
  <Override PartName="/xl/drawings/drawing15.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drawings/drawing17.xml" ContentType="application/vnd.openxmlformats-officedocument.drawing+xml"/>
  <Override PartName="/xl/charts/chart13.xml" ContentType="application/vnd.openxmlformats-officedocument.drawingml.chart+xml"/>
  <Override PartName="/xl/drawings/drawing18.xml" ContentType="application/vnd.openxmlformats-officedocument.drawing+xml"/>
  <Override PartName="/xl/charts/chart14.xml" ContentType="application/vnd.openxmlformats-officedocument.drawingml.chart+xml"/>
  <Override PartName="/xl/drawings/drawing19.xml" ContentType="application/vnd.openxmlformats-officedocument.drawing+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Workbook________________" defaultThemeVersion="164011"/>
  <mc:AlternateContent xmlns:mc="http://schemas.openxmlformats.org/markup-compatibility/2006">
    <mc:Choice Requires="x15">
      <x15ac:absPath xmlns:x15ac="http://schemas.microsoft.com/office/spreadsheetml/2010/11/ac" url="C:\Users\z.karsaulidze\Google Drive\ICT Book\ელექტრონული რესურსები\ასატვირთი\Excel\"/>
    </mc:Choice>
  </mc:AlternateContent>
  <bookViews>
    <workbookView xWindow="0" yWindow="0" windowWidth="23016" windowHeight="8568" tabRatio="948" activeTab="13"/>
  </bookViews>
  <sheets>
    <sheet name="სარჩევი" sheetId="3" r:id="rId1"/>
    <sheet name="1" sheetId="18" r:id="rId2"/>
    <sheet name="2" sheetId="24" r:id="rId3"/>
    <sheet name="3" sheetId="41" r:id="rId4"/>
    <sheet name="4" sheetId="14" r:id="rId5"/>
    <sheet name="5" sheetId="37" r:id="rId6"/>
    <sheet name="6" sheetId="59" r:id="rId7"/>
    <sheet name="7" sheetId="55" r:id="rId8"/>
    <sheet name="8" sheetId="65" r:id="rId9"/>
    <sheet name="9" sheetId="60" r:id="rId10"/>
    <sheet name="10" sheetId="71" r:id="rId11"/>
    <sheet name="11" sheetId="25" r:id="rId12"/>
    <sheet name="12" sheetId="63" r:id="rId13"/>
    <sheet name="13" sheetId="17" r:id="rId14"/>
    <sheet name="14" sheetId="62" r:id="rId15"/>
    <sheet name="15" sheetId="51" r:id="rId16"/>
    <sheet name="16" sheetId="52" r:id="rId17"/>
    <sheet name="17" sheetId="2" r:id="rId18"/>
    <sheet name="18" sheetId="66" r:id="rId19"/>
    <sheet name="19" sheetId="5" r:id="rId20"/>
    <sheet name="20" sheetId="43" r:id="rId21"/>
    <sheet name="21" sheetId="39" r:id="rId22"/>
    <sheet name="22" sheetId="61" r:id="rId23"/>
    <sheet name="23" sheetId="64" r:id="rId24"/>
    <sheet name="24" sheetId="8" r:id="rId25"/>
    <sheet name="25" sheetId="1" r:id="rId26"/>
    <sheet name="26" sheetId="42" r:id="rId27"/>
    <sheet name="27" sheetId="44" r:id="rId28"/>
    <sheet name="28" sheetId="45" r:id="rId29"/>
    <sheet name="29" sheetId="46" r:id="rId30"/>
    <sheet name="30" sheetId="16" r:id="rId31"/>
    <sheet name="31" sheetId="67" r:id="rId32"/>
    <sheet name="32" sheetId="72" r:id="rId33"/>
    <sheet name="33" sheetId="73" r:id="rId34"/>
  </sheets>
  <externalReferences>
    <externalReference r:id="rId35"/>
  </externalReferences>
  <definedNames>
    <definedName name="_xlnm._FilterDatabase" localSheetId="15" hidden="1">'15'!$A$9:$A$16</definedName>
    <definedName name="_xlnm._FilterDatabase" localSheetId="32" hidden="1">'32'!$B$1:$N$2</definedName>
    <definedName name="_xlcn.WorksheetConnection_18A17C221" hidden="1">'18'!$A$17:$C$22</definedName>
    <definedName name="a">120</definedName>
    <definedName name="colComb2">[1]Combinations!$M$3:$X$47</definedName>
    <definedName name="colComb21">[1]Combinations!$M$12:$X$47</definedName>
    <definedName name="colComb3">[1]Combinations!$M$56:$X$175</definedName>
    <definedName name="colComb31">[1]Combinations!$M$92:$X$175</definedName>
    <definedName name="dice1">INDIRECT("$A$"&amp;#REF!)</definedName>
    <definedName name="dice2">INDIRECT("$A$"&amp;#REF!)</definedName>
    <definedName name="m">min_g+max_g</definedName>
    <definedName name="max_g">'2'!#REF!</definedName>
    <definedName name="max_scala">#REF!</definedName>
    <definedName name="min_g">'2'!#REF!</definedName>
    <definedName name="rowCombs">[1]Combinations!$A$3:$K$128</definedName>
    <definedName name="S_123">ROW(#REF!)</definedName>
    <definedName name="S_321">4-ROW(#REF!)</definedName>
    <definedName name="serie_uno">ROW(#REF!)^0</definedName>
    <definedName name="serie_valori">FREQUENCY(#REF!,#REF!)</definedName>
    <definedName name="serie_zeri">ROW(#REF!)*0</definedName>
    <definedName name="z">min_g+max_g</definedName>
  </definedNames>
  <calcPr calcId="162913"/>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დიაპაზონი" name="დიაპაზონი" connection="WorksheetConnection_18!$A$17:$C$22"/>
        </x15:modelTables>
      </x15:dataModel>
    </ext>
  </extLst>
</workbook>
</file>

<file path=xl/calcChain.xml><?xml version="1.0" encoding="utf-8"?>
<calcChain xmlns="http://schemas.openxmlformats.org/spreadsheetml/2006/main">
  <c r="C22" i="17" l="1"/>
  <c r="C23" i="17"/>
  <c r="C24" i="17"/>
  <c r="C25" i="17"/>
  <c r="C26" i="17"/>
  <c r="C27" i="17"/>
  <c r="C28" i="17"/>
  <c r="C29" i="17"/>
  <c r="C30" i="17"/>
  <c r="C31" i="17"/>
  <c r="C21" i="17"/>
  <c r="C17" i="46" l="1"/>
  <c r="C38" i="64"/>
  <c r="C37" i="64"/>
  <c r="F21" i="62"/>
  <c r="F22" i="62"/>
  <c r="F23" i="62"/>
  <c r="F24" i="62"/>
  <c r="F20" i="62"/>
  <c r="E21" i="62"/>
  <c r="E22" i="62"/>
  <c r="E23" i="62"/>
  <c r="E24" i="62"/>
  <c r="E20" i="62"/>
  <c r="D21" i="62"/>
  <c r="D22" i="62"/>
  <c r="D23" i="62"/>
  <c r="D24" i="62"/>
  <c r="D20" i="62"/>
  <c r="E24" i="73" l="1"/>
  <c r="E25" i="73"/>
  <c r="E26" i="73"/>
  <c r="E27" i="73"/>
  <c r="E28" i="73"/>
  <c r="E29" i="73"/>
  <c r="E30" i="73"/>
  <c r="E31" i="73"/>
  <c r="E32" i="73"/>
  <c r="E33" i="73"/>
  <c r="E34" i="73"/>
  <c r="E23" i="73"/>
  <c r="F64" i="72"/>
  <c r="F63" i="72"/>
  <c r="F62" i="72"/>
  <c r="M60" i="72"/>
  <c r="I60" i="72"/>
  <c r="M58" i="72"/>
  <c r="I58" i="72"/>
  <c r="M59" i="72"/>
  <c r="I59" i="72"/>
  <c r="M57" i="72"/>
  <c r="I57" i="72"/>
  <c r="N57" i="72" s="1"/>
  <c r="M56" i="72"/>
  <c r="I56" i="72"/>
  <c r="M55" i="72"/>
  <c r="I55" i="72"/>
  <c r="M54" i="72"/>
  <c r="I54" i="72"/>
  <c r="M53" i="72"/>
  <c r="I53" i="72"/>
  <c r="N53" i="72" s="1"/>
  <c r="M52" i="72"/>
  <c r="I52" i="72"/>
  <c r="M51" i="72"/>
  <c r="I51" i="72"/>
  <c r="M50" i="72"/>
  <c r="I50" i="72"/>
  <c r="M48" i="72"/>
  <c r="I48" i="72"/>
  <c r="N48" i="72" s="1"/>
  <c r="M49" i="72"/>
  <c r="I49" i="72"/>
  <c r="M47" i="72"/>
  <c r="I47" i="72"/>
  <c r="M46" i="72"/>
  <c r="I46" i="72"/>
  <c r="M45" i="72"/>
  <c r="I45" i="72"/>
  <c r="N45" i="72" s="1"/>
  <c r="M44" i="72"/>
  <c r="I44" i="72"/>
  <c r="M43" i="72"/>
  <c r="I43" i="72"/>
  <c r="M42" i="72"/>
  <c r="I42" i="72"/>
  <c r="M41" i="72"/>
  <c r="I41" i="72"/>
  <c r="M40" i="72"/>
  <c r="I40" i="72"/>
  <c r="M39" i="72"/>
  <c r="I39" i="72"/>
  <c r="M38" i="72"/>
  <c r="I38" i="72"/>
  <c r="N38" i="72" l="1"/>
  <c r="N42" i="72"/>
  <c r="N46" i="72"/>
  <c r="N60" i="72"/>
  <c r="N51" i="72"/>
  <c r="N58" i="72"/>
  <c r="N43" i="72"/>
  <c r="N54" i="72"/>
  <c r="N59" i="72"/>
  <c r="N40" i="72"/>
  <c r="N44" i="72"/>
  <c r="N49" i="72"/>
  <c r="N52" i="72"/>
  <c r="N56" i="72"/>
  <c r="N47" i="72"/>
  <c r="N41" i="72"/>
  <c r="N55" i="72"/>
  <c r="N39" i="72"/>
  <c r="N50" i="72"/>
  <c r="F18" i="71"/>
  <c r="F19" i="71"/>
  <c r="F20" i="71"/>
  <c r="F17" i="71"/>
  <c r="E18" i="71"/>
  <c r="E19" i="71"/>
  <c r="E20" i="71"/>
  <c r="E17" i="71"/>
  <c r="E46" i="67" l="1"/>
  <c r="E44" i="67"/>
  <c r="E31" i="67"/>
  <c r="E35" i="67"/>
  <c r="E39" i="67"/>
  <c r="C42" i="67"/>
  <c r="D31" i="67"/>
  <c r="D32" i="67"/>
  <c r="E32" i="67" s="1"/>
  <c r="D33" i="67"/>
  <c r="E33" i="67" s="1"/>
  <c r="D34" i="67"/>
  <c r="E34" i="67" s="1"/>
  <c r="D35" i="67"/>
  <c r="D36" i="67"/>
  <c r="E36" i="67" s="1"/>
  <c r="D37" i="67"/>
  <c r="E37" i="67" s="1"/>
  <c r="D38" i="67"/>
  <c r="E38" i="67" s="1"/>
  <c r="D39" i="67"/>
  <c r="D40" i="67"/>
  <c r="E40" i="67" s="1"/>
  <c r="D41" i="67"/>
  <c r="E41" i="67" s="1"/>
  <c r="D30" i="67"/>
  <c r="E30" i="67" s="1"/>
  <c r="E42" i="67" l="1"/>
  <c r="C46" i="65"/>
  <c r="C45" i="65"/>
  <c r="C44" i="65"/>
  <c r="C43" i="65"/>
  <c r="C42" i="65"/>
  <c r="C41" i="65"/>
  <c r="C40" i="65"/>
  <c r="C39" i="65"/>
  <c r="C38" i="65"/>
  <c r="C37" i="65"/>
  <c r="C36" i="65"/>
  <c r="C35" i="65"/>
  <c r="C34" i="65"/>
  <c r="C33" i="65"/>
  <c r="C32" i="65"/>
  <c r="C31" i="65"/>
  <c r="C30" i="65"/>
  <c r="C29" i="65"/>
  <c r="D17" i="63" l="1"/>
  <c r="D18" i="63"/>
  <c r="D19" i="63"/>
  <c r="D20" i="63"/>
  <c r="D16" i="63"/>
  <c r="F35" i="25"/>
  <c r="E24" i="60" l="1"/>
  <c r="E25" i="60"/>
  <c r="E26" i="60"/>
  <c r="E27" i="60"/>
  <c r="E28" i="60"/>
  <c r="E29" i="60"/>
  <c r="E23" i="60"/>
  <c r="C16" i="46" l="1"/>
  <c r="D35" i="8" l="1"/>
  <c r="D34" i="8"/>
  <c r="D33" i="8"/>
  <c r="D32" i="8"/>
  <c r="D31" i="8"/>
  <c r="D30" i="8"/>
  <c r="D29" i="8"/>
  <c r="D28" i="8"/>
  <c r="D27" i="8"/>
  <c r="D26" i="8"/>
  <c r="D37" i="8" l="1"/>
  <c r="D13" i="43"/>
  <c r="B8" i="43"/>
  <c r="D12" i="43"/>
  <c r="D20" i="43" l="1"/>
  <c r="D19" i="43"/>
  <c r="D18" i="43"/>
  <c r="D17" i="43"/>
  <c r="D16" i="43"/>
  <c r="D15" i="43"/>
  <c r="D14" i="43"/>
  <c r="D11" i="43"/>
  <c r="D22" i="43" l="1"/>
  <c r="D23" i="43" s="1"/>
  <c r="D34" i="25"/>
  <c r="E34" i="25" s="1"/>
  <c r="G34" i="25" s="1"/>
  <c r="D33" i="25"/>
  <c r="E33" i="25" s="1"/>
  <c r="G33" i="25" s="1"/>
  <c r="D32" i="25"/>
  <c r="E32" i="25" s="1"/>
  <c r="G32" i="25" s="1"/>
  <c r="D31" i="25"/>
  <c r="E31" i="25" s="1"/>
  <c r="G31" i="25" s="1"/>
  <c r="D30" i="25"/>
  <c r="E30" i="25" s="1"/>
  <c r="G30" i="25" s="1"/>
  <c r="D29" i="25"/>
  <c r="E29" i="25" s="1"/>
  <c r="G29" i="25" s="1"/>
  <c r="D28" i="25"/>
  <c r="E28" i="25" s="1"/>
  <c r="G28" i="25" s="1"/>
  <c r="D27" i="25"/>
  <c r="E27" i="25" s="1"/>
  <c r="G27" i="25" s="1"/>
  <c r="D26" i="25"/>
  <c r="E26" i="25" s="1"/>
  <c r="G26" i="25" s="1"/>
  <c r="D25" i="25"/>
  <c r="E25" i="25" s="1"/>
  <c r="G25" i="25" s="1"/>
  <c r="D37" i="16"/>
  <c r="E28" i="16"/>
  <c r="F28" i="16" s="1"/>
  <c r="E29" i="16"/>
  <c r="F29" i="16" s="1"/>
  <c r="E36" i="16"/>
  <c r="F36" i="16" s="1"/>
  <c r="E34" i="16"/>
  <c r="F34" i="16" s="1"/>
  <c r="E32" i="16"/>
  <c r="F32" i="16" s="1"/>
  <c r="E35" i="16"/>
  <c r="F35" i="16" s="1"/>
  <c r="E26" i="16"/>
  <c r="F26" i="16" s="1"/>
  <c r="E30" i="16"/>
  <c r="F30" i="16" s="1"/>
  <c r="E31" i="16"/>
  <c r="F31" i="16" s="1"/>
  <c r="E33" i="16"/>
  <c r="F33" i="16" s="1"/>
  <c r="E27" i="16"/>
  <c r="F27" i="16" s="1"/>
  <c r="E25" i="16"/>
  <c r="F25" i="16" s="1"/>
  <c r="B36" i="5"/>
  <c r="B35" i="5"/>
  <c r="B34" i="5"/>
  <c r="B33" i="5"/>
  <c r="B32" i="5"/>
  <c r="B31" i="5"/>
  <c r="B30" i="5"/>
  <c r="B29" i="5"/>
  <c r="B28" i="5"/>
  <c r="B27" i="5"/>
  <c r="B26" i="5"/>
  <c r="B25" i="5"/>
  <c r="G35" i="25" l="1"/>
  <c r="E41" i="16"/>
  <c r="F37" i="16"/>
  <c r="E39" i="16"/>
  <c r="E37" i="16"/>
  <c r="D38" i="39"/>
  <c r="D37" i="39"/>
  <c r="D36" i="39"/>
  <c r="D13" i="25"/>
  <c r="D12" i="25"/>
  <c r="D11" i="25"/>
  <c r="D10" i="25"/>
  <c r="D9" i="25"/>
  <c r="D8" i="25"/>
  <c r="D7" i="25"/>
  <c r="D6" i="25"/>
  <c r="D5" i="25"/>
  <c r="D4" i="25"/>
</calcChain>
</file>

<file path=xl/connections.xml><?xml version="1.0" encoding="utf-8"?>
<connections xmlns="http://schemas.openxmlformats.org/spreadsheetml/2006/main">
  <connection id="1" keepAlive="1" name="ThisWorkbookDataModel" description="მონაცემთა მოდელი"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18!$A$17:$C$22" type="102" refreshedVersion="6" minRefreshableVersion="5">
    <extLst>
      <ext xmlns:x15="http://schemas.microsoft.com/office/spreadsheetml/2010/11/main" uri="{DE250136-89BD-433C-8126-D09CA5730AF9}">
        <x15:connection id="დიაპაზონი">
          <x15:rangePr sourceName="_xlcn.WorksheetConnection_18A17C221"/>
        </x15:connection>
      </ext>
    </extLst>
  </connection>
</connections>
</file>

<file path=xl/sharedStrings.xml><?xml version="1.0" encoding="utf-8"?>
<sst xmlns="http://schemas.openxmlformats.org/spreadsheetml/2006/main" count="1196" uniqueCount="602">
  <si>
    <t>გურამ</t>
  </si>
  <si>
    <t>ლაღიძე</t>
  </si>
  <si>
    <t>N</t>
  </si>
  <si>
    <t>სახელი</t>
  </si>
  <si>
    <t>გვარი</t>
  </si>
  <si>
    <t>ნათია</t>
  </si>
  <si>
    <t>კირთაძე</t>
  </si>
  <si>
    <t>ფერები</t>
  </si>
  <si>
    <t>რაოდენობა</t>
  </si>
  <si>
    <t>ლურჯი</t>
  </si>
  <si>
    <t>წითელი</t>
  </si>
  <si>
    <t>მწვანე</t>
  </si>
  <si>
    <t>ყვითელი</t>
  </si>
  <si>
    <t>იასამნისფერი</t>
  </si>
  <si>
    <t>გამოკითხვა შედეგები ფერების შესახებ</t>
  </si>
  <si>
    <t>დიაგრამები</t>
  </si>
  <si>
    <t>პირობითი დაფორმატება</t>
  </si>
  <si>
    <t>პურის რაოდენობა</t>
  </si>
  <si>
    <t>ლიმონათის რაოდენობა</t>
  </si>
  <si>
    <t>№</t>
  </si>
  <si>
    <t>კვერცხი</t>
  </si>
  <si>
    <t>მოსწავლეთა ოლიმპიადა</t>
  </si>
  <si>
    <t>საგანი</t>
  </si>
  <si>
    <t>#</t>
  </si>
  <si>
    <t>დასახელება</t>
  </si>
  <si>
    <t>სულ</t>
  </si>
  <si>
    <t>ქალაქი</t>
  </si>
  <si>
    <t>თბილისი</t>
  </si>
  <si>
    <t>ქუთაისი</t>
  </si>
  <si>
    <t>ფუნქციები</t>
  </si>
  <si>
    <t>დარიცხული ხელფასი</t>
  </si>
  <si>
    <t>ჩარიცხული თანხა</t>
  </si>
  <si>
    <t>ბერულავა</t>
  </si>
  <si>
    <t>ანა</t>
  </si>
  <si>
    <t>გადელია</t>
  </si>
  <si>
    <t>შელიავა</t>
  </si>
  <si>
    <t>ლორთქიფანიძე</t>
  </si>
  <si>
    <t>გიორგი</t>
  </si>
  <si>
    <t>სალომე</t>
  </si>
  <si>
    <t>ჯამი</t>
  </si>
  <si>
    <t>მაქსიმალური ჩარიცხული თანხა</t>
  </si>
  <si>
    <t>მინიმალური ჩარიცხული თანხა</t>
  </si>
  <si>
    <t xml:space="preserve">დავალება:
მოცემულია ფუნქცია </t>
  </si>
  <si>
    <t>გვენეტაძე</t>
  </si>
  <si>
    <t>მიღებული ქულა
(მაქს. 10 ქულა)</t>
  </si>
  <si>
    <t>კალატოზიშვილი</t>
  </si>
  <si>
    <t>ედემ</t>
  </si>
  <si>
    <t>ეკა</t>
  </si>
  <si>
    <t>აბზიანიძე</t>
  </si>
  <si>
    <t>იზა</t>
  </si>
  <si>
    <t>მამედოვა</t>
  </si>
  <si>
    <t>ჩხაიძე</t>
  </si>
  <si>
    <t>მარიამ</t>
  </si>
  <si>
    <t>აკაკი</t>
  </si>
  <si>
    <t>ლომიძე</t>
  </si>
  <si>
    <t>ქეთევან</t>
  </si>
  <si>
    <t>ტრეილერი</t>
  </si>
  <si>
    <t>სატვირთო ავტომობილი</t>
  </si>
  <si>
    <t>შავი</t>
  </si>
  <si>
    <t>თეთრი</t>
  </si>
  <si>
    <t>მიკროავტობუსი</t>
  </si>
  <si>
    <t>ავტობუსი</t>
  </si>
  <si>
    <t>მისაბმელი</t>
  </si>
  <si>
    <t>14 მეტრი</t>
  </si>
  <si>
    <t>15 მეტრი</t>
  </si>
  <si>
    <t>7 მეტრი</t>
  </si>
  <si>
    <t>4.5 მეტრი</t>
  </si>
  <si>
    <t>8 მეტრი</t>
  </si>
  <si>
    <t>5 მეტრი</t>
  </si>
  <si>
    <t>13 მეტრი</t>
  </si>
  <si>
    <t>6 მეტრი</t>
  </si>
  <si>
    <t>რუხი</t>
  </si>
  <si>
    <t>სარჩევში დაბრუნება</t>
  </si>
  <si>
    <t>შესაძენად საჭირო თანხა</t>
  </si>
  <si>
    <t>კვირა</t>
  </si>
  <si>
    <t>შაბათი</t>
  </si>
  <si>
    <t>ნიუ-იორკი</t>
  </si>
  <si>
    <t>ლონდონი</t>
  </si>
  <si>
    <t>პარიზი</t>
  </si>
  <si>
    <t>ანკარა</t>
  </si>
  <si>
    <t>რომი</t>
  </si>
  <si>
    <t>სიდნეი</t>
  </si>
  <si>
    <t>ატლანდა</t>
  </si>
  <si>
    <t>მადრიდი</t>
  </si>
  <si>
    <t>ბერლინი</t>
  </si>
  <si>
    <t>მაქსიმალური ტემპერატურა</t>
  </si>
  <si>
    <t>მინიმალური ტემპერატურა</t>
  </si>
  <si>
    <t>საშუალო ტემპერატურა</t>
  </si>
  <si>
    <t>ორშ.</t>
  </si>
  <si>
    <t>სამშ.</t>
  </si>
  <si>
    <t>პარ.</t>
  </si>
  <si>
    <t>ოთხშ.</t>
  </si>
  <si>
    <t>ხუთშ.</t>
  </si>
  <si>
    <t>2017 წლის გაყიდვები</t>
  </si>
  <si>
    <t>პროდუქტის დასახელება</t>
  </si>
  <si>
    <t>ასაღები ფასი</t>
  </si>
  <si>
    <t>გასაყიდი ფასი</t>
  </si>
  <si>
    <t>ფასნამატი</t>
  </si>
  <si>
    <t>გაყიდული საქონლის რაოდენობა</t>
  </si>
  <si>
    <t>მთლიანი ფასნამატი</t>
  </si>
  <si>
    <t>სისტემური ბლოკი</t>
  </si>
  <si>
    <t>მონიტორი</t>
  </si>
  <si>
    <t>პრინტერი</t>
  </si>
  <si>
    <t>სკანერი</t>
  </si>
  <si>
    <t>როუტერი</t>
  </si>
  <si>
    <t>ქსელის კაბელი</t>
  </si>
  <si>
    <t>მაუსი</t>
  </si>
  <si>
    <t>დინამიკები</t>
  </si>
  <si>
    <t>დისკები</t>
  </si>
  <si>
    <t>კარტრიჯი</t>
  </si>
  <si>
    <t>არგენტინა</t>
  </si>
  <si>
    <t>ბრაზილია</t>
  </si>
  <si>
    <t>ეკვადორი</t>
  </si>
  <si>
    <t>საფრანგეთი</t>
  </si>
  <si>
    <t>ტემპერატურა C°</t>
  </si>
  <si>
    <t>შესრულებული დავალება</t>
  </si>
  <si>
    <t>გამოკითხვის შედეგები ფერების შესახებ</t>
  </si>
  <si>
    <t>კომპლექსური დავალებები</t>
  </si>
  <si>
    <t>კროსვორდი</t>
  </si>
  <si>
    <t>მ</t>
  </si>
  <si>
    <t>ა</t>
  </si>
  <si>
    <t>უ</t>
  </si>
  <si>
    <t>ს</t>
  </si>
  <si>
    <t>ი</t>
  </si>
  <si>
    <t>პ</t>
  </si>
  <si>
    <t>რ</t>
  </si>
  <si>
    <t>ო</t>
  </si>
  <si>
    <t>ც</t>
  </si>
  <si>
    <t>ე</t>
  </si>
  <si>
    <t>ნ</t>
  </si>
  <si>
    <t>ტ</t>
  </si>
  <si>
    <t>დ</t>
  </si>
  <si>
    <t>ლ</t>
  </si>
  <si>
    <t>ბ</t>
  </si>
  <si>
    <t>თ</t>
  </si>
  <si>
    <t>კ</t>
  </si>
  <si>
    <t>დაქვითვა (ხელფასის 20%)</t>
  </si>
  <si>
    <t>ხელზე ასაღები თანხა</t>
  </si>
  <si>
    <t>ერთეულის ფასი</t>
  </si>
  <si>
    <t>ჯამური ფასი</t>
  </si>
  <si>
    <t>პროდუქტის აღწერა</t>
  </si>
  <si>
    <t>გასაბერი ბუშტები</t>
  </si>
  <si>
    <t>100 ცალიანი შეფუთვა სხვადასხვა ფერის</t>
  </si>
  <si>
    <t>სადღესასწაულო ხელსახოცები</t>
  </si>
  <si>
    <t>საახალწლო წვეულება ნინოს სახლში</t>
  </si>
  <si>
    <t>პროდუქტები</t>
  </si>
  <si>
    <t>ხილის ასორტი</t>
  </si>
  <si>
    <t>პიცა</t>
  </si>
  <si>
    <t>ორცხობილა</t>
  </si>
  <si>
    <t>1 შეკვრა 2 კგ-იანი</t>
  </si>
  <si>
    <t>პეპერონის და ყველის (8 ნაჭრიანი)</t>
  </si>
  <si>
    <t>5 ხილის ნაირსახეობა (ბანანი, კივი, მანდარინი, ვაშლი, ფორთოხალი)</t>
  </si>
  <si>
    <t>ნატურალური წვენი</t>
  </si>
  <si>
    <t>3 შეკვრა 2 ლიტრიანი სხვადასხვა ხილის (ალუბალი, ვასლი, ანანასი)</t>
  </si>
  <si>
    <t>სავარაუდო ბიუჯეტი</t>
  </si>
  <si>
    <t>2 შეკვრა 25 ცალიანი</t>
  </si>
  <si>
    <t>საახალწლო შუშხუნები</t>
  </si>
  <si>
    <t>2 შეკვრა 10 ცალიანი</t>
  </si>
  <si>
    <t>საჩუქრები ინდივიდუალურად 15 ადამიანზე</t>
  </si>
  <si>
    <t>საჩუქრები</t>
  </si>
  <si>
    <t>ხაჭაპური</t>
  </si>
  <si>
    <t>3 ცალი 8 ნაჭრიანი</t>
  </si>
  <si>
    <t>გადამეტება ბიუჯეტზე</t>
  </si>
  <si>
    <t>სადღესასწაულო ჭიქები და თეფშები</t>
  </si>
  <si>
    <t>1 შეკვრა 50 ცალიანი ჭიქების და თეფშების (ერთჯერადი)</t>
  </si>
  <si>
    <t>თევზიჭამია კატა</t>
  </si>
  <si>
    <t>ბრაზიანი შავი კატა</t>
  </si>
  <si>
    <t>მორბენალი ლეოპარდი</t>
  </si>
  <si>
    <t>ლეოპარდი</t>
  </si>
  <si>
    <t>ყავისფერკოპლებიანი კატა</t>
  </si>
  <si>
    <t>ლომკატა</t>
  </si>
  <si>
    <t>ფორმულები</t>
  </si>
  <si>
    <t>სიგრძე (მეტრი)</t>
  </si>
  <si>
    <t>სატრანსპორტო საშუალებათა კატალოგი</t>
  </si>
  <si>
    <t>ტიპი</t>
  </si>
  <si>
    <t>ფერი</t>
  </si>
  <si>
    <t>ფოტო</t>
  </si>
  <si>
    <t>ვეფხვა კატა</t>
  </si>
  <si>
    <t>აირჩიეთ კატა ჩვენი კატალოგიდან</t>
  </si>
  <si>
    <t>ინფორმაციის შესანახი მოწყობილობა</t>
  </si>
  <si>
    <t>კომპიუტერის "ტვინი"</t>
  </si>
  <si>
    <t>ინფორმაციის შემტანი მოწყობილობა</t>
  </si>
  <si>
    <t>ინფორმაციის საზომი ერთეული</t>
  </si>
  <si>
    <t>ინფორმაციის გამომტანი მოწყობილობა</t>
  </si>
  <si>
    <t>კოდირების სისტემა კომპიუტერში</t>
  </si>
  <si>
    <t>მთათა სისტემა</t>
  </si>
  <si>
    <t>მდებარეობა (სახელმწიფო)</t>
  </si>
  <si>
    <t>ნგადი ჩული (Ngadi Chuli)</t>
  </si>
  <si>
    <t>ჰიმალაი</t>
  </si>
  <si>
    <t>ნეპალი</t>
  </si>
  <si>
    <t>სიმაღლე ზღ. დ. (მეტრი)</t>
  </si>
  <si>
    <t>კონტინენტი</t>
  </si>
  <si>
    <t>აზია</t>
  </si>
  <si>
    <t>მწვერვალის სახელწოდება</t>
  </si>
  <si>
    <t>ყარაყორუმი</t>
  </si>
  <si>
    <t>პაკისტანი</t>
  </si>
  <si>
    <t>ჰიმალჩული (Himalchuli)</t>
  </si>
  <si>
    <t>გაშერბრუმ IV (Gasherbrum IV)</t>
  </si>
  <si>
    <t>პაკისტანი/ჩინეთი</t>
  </si>
  <si>
    <t>ანაპურნა ll (Annapurna II)</t>
  </si>
  <si>
    <t>გიაჩუნგ-კანგი (Gyachung Kang)</t>
  </si>
  <si>
    <t>შიშა-პანგმა (Shishapangma)</t>
  </si>
  <si>
    <t>ტიბეტი</t>
  </si>
  <si>
    <t>გაშერბრუმ II (Gasherbrum II / K4)</t>
  </si>
  <si>
    <t>ბროუდ-პიკი (Broad Peak / K3)</t>
  </si>
  <si>
    <t>გაშერბრუმ I (Gasherbrum I / K5)</t>
  </si>
  <si>
    <t>ანაპურნა (Annapurna I)</t>
  </si>
  <si>
    <t>ნანგა-პარბატი (Nanga Parbat)</t>
  </si>
  <si>
    <t>მანასლუ (Manaslu)</t>
  </si>
  <si>
    <t>დჰაულაგირი (Dhaulagiri)</t>
  </si>
  <si>
    <t>ჩო-ოიუ (Cho Oyu)</t>
  </si>
  <si>
    <t>ნეპალი/ტიბეტი</t>
  </si>
  <si>
    <t>მაკალუ (Makalu)</t>
  </si>
  <si>
    <t xml:space="preserve"> ნეპალი/ტიბეტი</t>
  </si>
  <si>
    <t>ლხოცსე (Lhotse)</t>
  </si>
  <si>
    <t>კანჩენჯუნგა (Kangchenjunga)</t>
  </si>
  <si>
    <t>ინდოეთი/ნეპალი</t>
  </si>
  <si>
    <t>ჩოგორი (Qogir / K2)</t>
  </si>
  <si>
    <t>ევერესტი / ჯომოლუნგმა (Everest / Chomolungma)</t>
  </si>
  <si>
    <t>დისტაღილ სარ (Distaghil Sar)</t>
  </si>
  <si>
    <t>მონბლანი</t>
  </si>
  <si>
    <t>ევროპა</t>
  </si>
  <si>
    <t>ალპები</t>
  </si>
  <si>
    <t>იტალია/საფრანგეთი</t>
  </si>
  <si>
    <t>კილიმანჯარო</t>
  </si>
  <si>
    <t>აფრიკა</t>
  </si>
  <si>
    <t>ტანზანია</t>
  </si>
  <si>
    <t>ვულკანური</t>
  </si>
  <si>
    <t>უშბა</t>
  </si>
  <si>
    <t>თეთნულდი</t>
  </si>
  <si>
    <t>შხარა</t>
  </si>
  <si>
    <t>მყინვარწვერი</t>
  </si>
  <si>
    <t>საქართველო</t>
  </si>
  <si>
    <t>კავკასიონი</t>
  </si>
  <si>
    <t>იალბუზი</t>
  </si>
  <si>
    <t>რუსეთი</t>
  </si>
  <si>
    <t>ჩიმბორასო</t>
  </si>
  <si>
    <t>სამხრეთ ამერიკა</t>
  </si>
  <si>
    <t>კორდილიელები</t>
  </si>
  <si>
    <t>მეთექვსმეტედ ფინალი</t>
  </si>
  <si>
    <t>მეოთხედფინალი</t>
  </si>
  <si>
    <t>ნახევარფინალი</t>
  </si>
  <si>
    <t>ფინალი</t>
  </si>
  <si>
    <t>ჩილე</t>
  </si>
  <si>
    <t>კოლუმბია</t>
  </si>
  <si>
    <t>ურუგვაი</t>
  </si>
  <si>
    <t>ნიგერია</t>
  </si>
  <si>
    <t>გერმანია</t>
  </si>
  <si>
    <t>ნიდერლანდები</t>
  </si>
  <si>
    <t>მექსიკა</t>
  </si>
  <si>
    <t>კოსტარიკა</t>
  </si>
  <si>
    <t>საბერძნეთი</t>
  </si>
  <si>
    <t>შვეიცარია</t>
  </si>
  <si>
    <t>ბელგია</t>
  </si>
  <si>
    <t>აშშ</t>
  </si>
  <si>
    <t>პურის  ფასი</t>
  </si>
  <si>
    <t>ლიმონათის ფასი</t>
  </si>
  <si>
    <t>ლარი</t>
  </si>
  <si>
    <t>მონაცემთა შეტანა და დაფორმატება</t>
  </si>
  <si>
    <t>სპორტის სახეობა</t>
  </si>
  <si>
    <t>ფეხბურთი</t>
  </si>
  <si>
    <t>კალათბურთი</t>
  </si>
  <si>
    <t>ცურვა</t>
  </si>
  <si>
    <t>ჩოგბურთი</t>
  </si>
  <si>
    <t>ტენისი</t>
  </si>
  <si>
    <t>მაქსიმალური ხმების რაოდენობა</t>
  </si>
  <si>
    <t>მინიმალური ხმების რაოდენობა</t>
  </si>
  <si>
    <t>საცხოვრებელი ადგილი</t>
  </si>
  <si>
    <t>სანახავი ადგილი</t>
  </si>
  <si>
    <t xml:space="preserve"> მანძილი მათ შორის (კმ)</t>
  </si>
  <si>
    <t>მარტვილის კანიონი</t>
  </si>
  <si>
    <t>რკინის შემცველობა ზოგიერთ საკვებ პროდუქტში</t>
  </si>
  <si>
    <t>პროდუქტი</t>
  </si>
  <si>
    <t>რკინა (მგ)</t>
  </si>
  <si>
    <t>თეთრი პური</t>
  </si>
  <si>
    <t>მარწყვი</t>
  </si>
  <si>
    <t>ფორთოხალი</t>
  </si>
  <si>
    <t xml:space="preserve">პომიდორი </t>
  </si>
  <si>
    <t>თევზი</t>
  </si>
  <si>
    <t>მოხარშული კარტოფილი</t>
  </si>
  <si>
    <t>იმერეთი</t>
  </si>
  <si>
    <t>საქართველოს რეგიონი</t>
  </si>
  <si>
    <t>რაიონები</t>
  </si>
  <si>
    <t>მოსახლეობის რაოდენობა 2014 წლის მდგომარეობით</t>
  </si>
  <si>
    <t>ბაღდათი</t>
  </si>
  <si>
    <t>ვანი</t>
  </si>
  <si>
    <t>ზესტაფონი</t>
  </si>
  <si>
    <t>თერჯოლა</t>
  </si>
  <si>
    <t>სამტრედია</t>
  </si>
  <si>
    <t>საჩხერე</t>
  </si>
  <si>
    <t>ტყიბული</t>
  </si>
  <si>
    <t>წყალტუბო</t>
  </si>
  <si>
    <t>ჭიათურა</t>
  </si>
  <si>
    <t>ხარაგაული</t>
  </si>
  <si>
    <t>ხონი</t>
  </si>
  <si>
    <t>სულ მოსახლობის რაოდენობა აღნიშნულ რეგიონში</t>
  </si>
  <si>
    <t>მაქსიმალური მოსახლე რაიონის მიხედვით</t>
  </si>
  <si>
    <t>მინიმალური მოსახლე  რაიონის მიხედვით</t>
  </si>
  <si>
    <t>ხილი</t>
  </si>
  <si>
    <t>1კგ ფასი(ლარი)</t>
  </si>
  <si>
    <t>5 კილოგრამის ფასი</t>
  </si>
  <si>
    <t>7 კილოგრამის ფასი</t>
  </si>
  <si>
    <t>9 კილოგრამის ფასი</t>
  </si>
  <si>
    <t>მსხალი</t>
  </si>
  <si>
    <t>ბანანი</t>
  </si>
  <si>
    <t>ყურძენი</t>
  </si>
  <si>
    <t>ქლიავი</t>
  </si>
  <si>
    <t>ვაშლი</t>
  </si>
  <si>
    <t>ტექნიკის ჩამონათვალი</t>
  </si>
  <si>
    <t>თავდაპირველი ფასი (ლარი)</t>
  </si>
  <si>
    <t>ახალი ფასი (ლარი)</t>
  </si>
  <si>
    <t>ტელევიზორი</t>
  </si>
  <si>
    <t>მტვერსასრუტი</t>
  </si>
  <si>
    <t>მაცივარი</t>
  </si>
  <si>
    <t>გაზქურა</t>
  </si>
  <si>
    <t>სორტირება, ფილტრაცია, ძიება</t>
  </si>
  <si>
    <t>სკოლის სპორტული შეჯიბრი</t>
  </si>
  <si>
    <t>გუნდი 1</t>
  </si>
  <si>
    <t xml:space="preserve">გუნდი 2 </t>
  </si>
  <si>
    <t>გუნდი 3</t>
  </si>
  <si>
    <t>გუნდი 4</t>
  </si>
  <si>
    <t>გუნდი 5</t>
  </si>
  <si>
    <t>გუნდი 6</t>
  </si>
  <si>
    <t>გუნდი 7</t>
  </si>
  <si>
    <t>გუნდი 8</t>
  </si>
  <si>
    <t>გუნდი 9</t>
  </si>
  <si>
    <t>გუნდი 10</t>
  </si>
  <si>
    <t>ქულების საერთო რაოდენობა</t>
  </si>
  <si>
    <t xml:space="preserve">გუნდების შედეგები ეტაპების მიხედვით </t>
  </si>
  <si>
    <t>I  ეტაპი (ქულა)</t>
  </si>
  <si>
    <t>II ეტაპი |(ქულა)</t>
  </si>
  <si>
    <t>მაქსიმალური ქულა</t>
  </si>
  <si>
    <t xml:space="preserve">დავალება: 
სკოლის სპორტული შეჯიბრში მონაწილეობას იღებდა 10 გუნდი. შეჯიბრი ორ ეტაპად მიმიდნარეობდა. ცხრილში მოცემულია გუნდების მიერ მიღებული ქულები ორივე ეტაპზე. გამარჯვებული გუნდი  იქნებოდა ის გუნდი რომელიც 20 ქულიდან ყველაზე მაქსიმალურს დააგროვებდა. გამოთვალე თითოეულმა გუნდმა ჯამში რამდენი ქულა დააგროვა.  გამოავლინე გამარჯვებული გუნდი. ააგე დიაგრამა გუნდებისა და ქულების საერთო რაოდენობის მიხედვით.
</t>
  </si>
  <si>
    <t>კასპიის ზღვის აუზის მდინარეები</t>
  </si>
  <si>
    <t>სიგრძე (კმ)</t>
  </si>
  <si>
    <t>აუზის ფართობი (კმ2)</t>
  </si>
  <si>
    <t>საშუალო წლიური ჩამონადენი (კმ3)</t>
  </si>
  <si>
    <t>მტკვარი</t>
  </si>
  <si>
    <t>თერგი</t>
  </si>
  <si>
    <t>ალაზანი</t>
  </si>
  <si>
    <t>იორი</t>
  </si>
  <si>
    <t>არაგვი</t>
  </si>
  <si>
    <t>ლიახვი</t>
  </si>
  <si>
    <t>ქსანი</t>
  </si>
  <si>
    <t>ფარავანი</t>
  </si>
  <si>
    <t>თუშეთის ალაზანი</t>
  </si>
  <si>
    <t>მსოფლიიოს ყველაზე მაღალი ჩანჩქერები:</t>
  </si>
  <si>
    <t xml:space="preserve">ანხელი (ვენესუელა)  </t>
  </si>
  <si>
    <t xml:space="preserve">ტუგელა (სამხ.აფრიკა) </t>
  </si>
  <si>
    <t xml:space="preserve">სამი დის ჩანჩქერი (პერუ) </t>
  </si>
  <si>
    <t xml:space="preserve">ოლოუპენა (პერუ)  </t>
  </si>
  <si>
    <t xml:space="preserve">უიმბილა (პერუ) </t>
  </si>
  <si>
    <t xml:space="preserve">ვინუფოსენი (ნორვეგია) </t>
  </si>
  <si>
    <t xml:space="preserve">ბალიფოსენი (ნორვეგია)  </t>
  </si>
  <si>
    <t xml:space="preserve">პუკაოკუ (აშშ) </t>
  </si>
  <si>
    <t xml:space="preserve">ჯეიმს ბრიუსის ჩანჩქერები (კანადა) </t>
  </si>
  <si>
    <t xml:space="preserve">ყავისფერი ჩანჩქერები (ახ.ზელანდია) </t>
  </si>
  <si>
    <t>სურამის უღელტეხილი</t>
  </si>
  <si>
    <t>ზეკარის უღელტეხილი</t>
  </si>
  <si>
    <t>კორტოხის უღელტეხილი</t>
  </si>
  <si>
    <t>რიკოთის უღელტეხილი</t>
  </si>
  <si>
    <t>ხიხათის უღელტეხილი</t>
  </si>
  <si>
    <t>იმერეთის მხარის უღელტეხილები</t>
  </si>
  <si>
    <t>მდებარეობა ზღვის დონიდან (მეტრი)</t>
  </si>
  <si>
    <t>უღელტეხილის დასახელება</t>
  </si>
  <si>
    <t>დედაბერის  უღელტეხილი</t>
  </si>
  <si>
    <t>საქართველოს ეროვნული პარკები</t>
  </si>
  <si>
    <t>ფართობი (ჰა)</t>
  </si>
  <si>
    <t>ალგეთი</t>
  </si>
  <si>
    <t>ბორჯომ-ხარაგაული</t>
  </si>
  <si>
    <t>ვაშლოვანი</t>
  </si>
  <si>
    <t>თუშეთი</t>
  </si>
  <si>
    <t>კოლხეთი</t>
  </si>
  <si>
    <t>მაჭახელა</t>
  </si>
  <si>
    <t>მტირალა</t>
  </si>
  <si>
    <t>ფშავ-ხევსურეთი</t>
  </si>
  <si>
    <t>ყაზბეგი</t>
  </si>
  <si>
    <t>ჯავახეთი</t>
  </si>
  <si>
    <t>2019 წლის ივნისი</t>
  </si>
  <si>
    <t>1კგ ფასი (ლარი)</t>
  </si>
  <si>
    <t>წონა (გრ)</t>
  </si>
  <si>
    <t>7-ჯერ მეტი პროდუქტის შემთხვევაში</t>
  </si>
  <si>
    <t>კატის აღწერა</t>
  </si>
  <si>
    <t>კომპიუტერის ერთ-ერთი ძირითადი კომპონენტი</t>
  </si>
  <si>
    <t>A</t>
  </si>
  <si>
    <t>B</t>
  </si>
  <si>
    <t>C</t>
  </si>
  <si>
    <t>D</t>
  </si>
  <si>
    <t>E</t>
  </si>
  <si>
    <t>F</t>
  </si>
  <si>
    <t>G</t>
  </si>
  <si>
    <t>H</t>
  </si>
  <si>
    <t>ხუთი ღირსშესანიშნავი ადგილი საქართველოში</t>
  </si>
  <si>
    <t>კომპიუტერული კომპანია</t>
  </si>
  <si>
    <t>დავალება: 
ტექნიკის მაღაზიაში ფასდაკლების დროს ტექნიკას დააკლდა 20%. იანგარიშე რა ღირს ახალი ფასებით ცხრილში მოცემული  ტექნიკა.</t>
  </si>
  <si>
    <t>სარეცხის მანქანა</t>
  </si>
  <si>
    <t>ხელფასი (დეკემბერი)</t>
  </si>
  <si>
    <t>რიცხვი</t>
  </si>
  <si>
    <t>რიცხვის კვადრატი</t>
  </si>
  <si>
    <t>2018 წელს შეძენილი ტექნიკის ხარჯი და 2019 წელს დასახარჯი თანხა</t>
  </si>
  <si>
    <t>თვე</t>
  </si>
  <si>
    <t>2018 წელს შეძენილი ტექნიკა (ღირებულება ლარში)</t>
  </si>
  <si>
    <t>2019 წელს ტექნიკაზე დასახარჯი თნხა</t>
  </si>
  <si>
    <t>იანვარი</t>
  </si>
  <si>
    <t>თებერვალი</t>
  </si>
  <si>
    <t>მარტი</t>
  </si>
  <si>
    <t>აპრილი</t>
  </si>
  <si>
    <t>მაისი</t>
  </si>
  <si>
    <t>ივნისი</t>
  </si>
  <si>
    <t>ივლისი</t>
  </si>
  <si>
    <t>სექტემბერი</t>
  </si>
  <si>
    <t>ოქტომბერი</t>
  </si>
  <si>
    <t>ნოემბერი</t>
  </si>
  <si>
    <t>დეკემბერი</t>
  </si>
  <si>
    <t>მაქსიმალური ხარჯი 2018 წელს</t>
  </si>
  <si>
    <t>მინიმალური ხარჯი 2018 წელს</t>
  </si>
  <si>
    <t>ბიოლოგია</t>
  </si>
  <si>
    <t>ფიზიკა</t>
  </si>
  <si>
    <t>ქიმია</t>
  </si>
  <si>
    <t>ქართული ენა</t>
  </si>
  <si>
    <t>ინგლისური</t>
  </si>
  <si>
    <t>მათემატიკა</t>
  </si>
  <si>
    <t>დარეგისტრირებულთა რაოდენობა</t>
  </si>
  <si>
    <t>მეორე ტურში გადასულთა რაოდენობა</t>
  </si>
  <si>
    <t>მესამე ტურში გადასაულთა რაოდენობა</t>
  </si>
  <si>
    <t>მეორე ტურიდან მესამეში ვერ გადავიდა</t>
  </si>
  <si>
    <t>დარეგისტრირებულებიდან მეორე ტურში ვერ გადავიდა</t>
  </si>
  <si>
    <t>ჯგუფი</t>
  </si>
  <si>
    <t>ათლეტი</t>
  </si>
  <si>
    <t>ქვეყანა</t>
  </si>
  <si>
    <t>ათლეტის წონა</t>
  </si>
  <si>
    <t>ატაცი (კგ)</t>
  </si>
  <si>
    <t>აკვრა (კგ)</t>
  </si>
  <si>
    <t>1 ცდა</t>
  </si>
  <si>
    <t>2 ცდა</t>
  </si>
  <si>
    <t>3 ცდა</t>
  </si>
  <si>
    <t>საუკეთესო შედეგი</t>
  </si>
  <si>
    <t>ლაშა ტალახაძე</t>
  </si>
  <si>
    <t> გორ მინასიანი</t>
  </si>
  <si>
    <t>სომხეთი</t>
  </si>
  <si>
    <t> ირაკლი თურმანიძე</t>
  </si>
  <si>
    <t> რუბენ ალექსანიანი</t>
  </si>
  <si>
    <t> ფერნანდო რეისი</t>
  </si>
  <si>
    <t> რუსტან ჯანგაბაევი</t>
  </si>
  <si>
    <t>უზბეკეთი</t>
  </si>
  <si>
    <t> მარტ სეიმი</t>
  </si>
  <si>
    <t>ესტონეთი</t>
  </si>
  <si>
    <t> ჟირი ორსაგი</t>
  </si>
  <si>
    <t>ჩეხეთი</t>
  </si>
  <si>
    <t> ალმირ ველაგიჩი</t>
  </si>
  <si>
    <t> პიტერ ნეიგი</t>
  </si>
  <si>
    <t>უნგრეთი</t>
  </si>
  <si>
    <t>სარდორბეკ დუსმუროტოვი</t>
  </si>
  <si>
    <t> ალექსეი მჟაჩუკი</t>
  </si>
  <si>
    <t>ბელორუსია</t>
  </si>
  <si>
    <t> ვალიდ ბიდანი</t>
  </si>
  <si>
    <t>ალჟირი</t>
  </si>
  <si>
    <t> ფერნანდო სალასი</t>
  </si>
  <si>
    <t> მენ ასადი</t>
  </si>
  <si>
    <t>სირია</t>
  </si>
  <si>
    <t> ალექსეი პროჩოროვი</t>
  </si>
  <si>
    <t> იგორ ოლშანეცკი</t>
  </si>
  <si>
    <t>ისრაელი</t>
  </si>
  <si>
    <t> ანდრეი კრუჟელი</t>
  </si>
  <si>
    <t>სლოვაკეთი</t>
  </si>
  <si>
    <t> იგორ შემეჩკო</t>
  </si>
  <si>
    <t>უკრაინა</t>
  </si>
  <si>
    <t> ბეჰდედ სალიმი</t>
  </si>
  <si>
    <t>ირანი</t>
  </si>
  <si>
    <t> ჩენ შიჰ-ჩიეჰი</t>
  </si>
  <si>
    <t>ჩინეთი</t>
  </si>
  <si>
    <t> აჰმედ მოჰამედი</t>
  </si>
  <si>
    <t>ეგვიპტე</t>
  </si>
  <si>
    <t>ჰოჯამუჰამეთ ტოიჩიევი</t>
  </si>
  <si>
    <t>თურქმენეთი</t>
  </si>
  <si>
    <t>ცხოველი</t>
  </si>
  <si>
    <t>სხეულის საშუალო სიგრძე (მ)</t>
  </si>
  <si>
    <t>საშუალო სიჩქარე (კმ/სთ)</t>
  </si>
  <si>
    <t>სპილო</t>
  </si>
  <si>
    <t>დათვი</t>
  </si>
  <si>
    <t>ჟირაფი</t>
  </si>
  <si>
    <t>ლომი</t>
  </si>
  <si>
    <t>ცხენი</t>
  </si>
  <si>
    <t>ანტილოპა</t>
  </si>
  <si>
    <t>კურდღელი</t>
  </si>
  <si>
    <t>მელა</t>
  </si>
  <si>
    <t>ზებრა</t>
  </si>
  <si>
    <t>ავტომობილთა კატალოგი</t>
  </si>
  <si>
    <t>მე ვსწავლობ ექსელს</t>
  </si>
  <si>
    <t xml:space="preserve">კროსვორდი </t>
  </si>
  <si>
    <t>ჭადრაკის დაფა</t>
  </si>
  <si>
    <t>კალენდარი</t>
  </si>
  <si>
    <t>მოგზაურობა</t>
  </si>
  <si>
    <t>მსოფლიოს ჩემპიონატი</t>
  </si>
  <si>
    <t>მსოფლიო ჩემპიონატი ფეხბურთში 2014</t>
  </si>
  <si>
    <t>რკინის შემცველობა</t>
  </si>
  <si>
    <t>ოლიმპიადა</t>
  </si>
  <si>
    <t>ფასდაკლება</t>
  </si>
  <si>
    <t>პური და ლიმონათი</t>
  </si>
  <si>
    <t>სუპერმარკეტის კატალოგი</t>
  </si>
  <si>
    <t>უმაღლესი მწვევრვალები</t>
  </si>
  <si>
    <t>ვის რომელი ფერი უყვარს</t>
  </si>
  <si>
    <t>წრფივი ფუნქცია</t>
  </si>
  <si>
    <t>საახალწლო წვეულება</t>
  </si>
  <si>
    <t>ტემპერატურა დედაქალაქებში</t>
  </si>
  <si>
    <t>მოსახლეობის რაოდენობა</t>
  </si>
  <si>
    <t>საგამოცდო ქულები</t>
  </si>
  <si>
    <t>ყველაზე მაღალი ჩანჩქერები</t>
  </si>
  <si>
    <t>იმერეთის უღელტეხილები</t>
  </si>
  <si>
    <t>ეროვნული პარკები</t>
  </si>
  <si>
    <t>სპორტის სახეობები</t>
  </si>
  <si>
    <t>თანამშრომლების ხელფასი</t>
  </si>
  <si>
    <t>ტექნიკის ხარჯი</t>
  </si>
  <si>
    <t>რიოს ოლიმპიადა</t>
  </si>
  <si>
    <t>ცხოველთა რბოლა</t>
  </si>
  <si>
    <t>რიოს ოლიმპიური თამაშები 2016 წელი</t>
  </si>
  <si>
    <t>ძალოსნობა (კაცები + 105 კგ. წონის კატეგორია)</t>
  </si>
  <si>
    <t>მაქსიმალური წონა ატაცში</t>
  </si>
  <si>
    <t>მაქსიმალური წონა აკვრაში</t>
  </si>
  <si>
    <t>ათლეტთა საშუალო წონა</t>
  </si>
  <si>
    <t>სხეულის საშუალო წონა (კგ)</t>
  </si>
  <si>
    <t>გასავლელი მანძილი (კმ)</t>
  </si>
  <si>
    <t>გორ მინასიანი</t>
  </si>
  <si>
    <t>ირაკლი თურმანიძე</t>
  </si>
  <si>
    <t>რუბენ ალექსანიანი</t>
  </si>
  <si>
    <t>ფერნანდო რეისი</t>
  </si>
  <si>
    <t>რუსტან ჯანგაბაევი</t>
  </si>
  <si>
    <t>მარტ სეიმი</t>
  </si>
  <si>
    <t>ჟირი ორსაგი</t>
  </si>
  <si>
    <t>ალმირ ველაგიჩი</t>
  </si>
  <si>
    <t>პიტერ ნეიგი</t>
  </si>
  <si>
    <t>ალექსეი მჟაჩუკი</t>
  </si>
  <si>
    <t>ვალიდ ბიდანი</t>
  </si>
  <si>
    <t>ფერნანდო სალასი</t>
  </si>
  <si>
    <t>მენ ასადი</t>
  </si>
  <si>
    <t>ალექსეი პროჩოროვი</t>
  </si>
  <si>
    <t>იგორ ოლშანეცკი</t>
  </si>
  <si>
    <t>ანდრეი კრუჟელი</t>
  </si>
  <si>
    <t>იგორ შემეჩკო</t>
  </si>
  <si>
    <t>აჰმედ მოჰამედი</t>
  </si>
  <si>
    <t>ბეჰდედ სალიმი</t>
  </si>
  <si>
    <t>ჩენ შიჰ-ჩიეჰი</t>
  </si>
  <si>
    <t>რა დრო დასჭირდება თითოეულ ცხოველს 100 კმ მანძილის გასავლელად</t>
  </si>
  <si>
    <t>100 კმ-ის დაფარვის საშუალო დრო (სთ)</t>
  </si>
  <si>
    <t>კენგურუ</t>
  </si>
  <si>
    <t>ლოსი</t>
  </si>
  <si>
    <t>აფთარი</t>
  </si>
  <si>
    <t>II ეტაპი (ქულა)</t>
  </si>
  <si>
    <t>დავალება:
E სვეტში გამოთვალე რამდენი იქნება რკინის შემცველობა 7-ჯერ მეტი პროდუქტის წონის შემთხვევაში.</t>
  </si>
  <si>
    <t>დავალება:
   1. ფორმულის საშუალებით გამოთვალე  საგნების მიხედვით რამდენი მოსწავლე ვერ გადავიდა მეორე ტურში;
 2.მეორე ტურიდან რამდენი მოსწავლე ვერ გადავიდა მესამე ტურში.</t>
  </si>
  <si>
    <t>დავალება: 
1. რა თანხაა საჭირო პურისა და ლიმონათის შესაძენად? თუ პურის ფასია 0,8 ლარი, ხოლო ლიმონათის 1,1  ლარი.</t>
  </si>
  <si>
    <t>დავალება: 
1. შექმენით ნიმუშის მსგავსი კატალოგი.</t>
  </si>
  <si>
    <t>1. გამოთვალეთ ამ ფუნქციის მნიშვნელობები ცხრილში მოცემულ ყველა x წერტილში;
2. მიღებული შედეგების მიხედვით ააგეთ წერტილოვანი დიაგრამა.</t>
  </si>
  <si>
    <t>დავალება:
თანაკლასელებმა გადაწყვიტეს საახალწლო წვეულების გამართვა. ამისათვის მათ შეადგინეს ცხრილი, თუ რა დასჭირდებათ ამ წვეულების გასამართად, გადაწყდა რომ წვეულება ერთ-ერთი თანაკლასელის ნინოს სახლში მოაწყონ.
ნინოს კლასში სულ 15 მოსწავლეა, შესაბამისად წვეულებაც 15 მოსწავლეზე უნდა იყოს გათვლილი, დაეხმარე კლასს სწორად დაიანგარიშონ თუ რა თანხა დაეხარჯებათ აღნიშნული ღონისძიების ორგანიზებაში.</t>
  </si>
  <si>
    <t>დავალება:
1. მოიძიეთ ინფორმაცია B სვეტში მოცემული ქალაქებში მიმდინარე ტემპერატურის შესახებ და შეიტანეთ მონაცემები C სვეტში;
2. გამოთვალეთ მაქსიმალური, მინიმალური და საშუალო ტემპერატურები ამ ქალაქებში.</t>
  </si>
  <si>
    <t>დავალება:
1. ინტერნეტში მოძებნე ინფორმაცია და მსგავსი სახის ცხრილი გააკეთე საქართველოს სხვა რეგიონების შესახებ.</t>
  </si>
  <si>
    <t>დავალება: 
1. ააგე ცხრილი იმერეთის მხარის უღელტეხილების შესახებ ნიმუშის მიხედვით;
2. გამოიყენე პირობითი დაფორმატება და მონიშნე წითელი ფერით  ის უღელტეხილები, რომლის მდებარეობა ზღვის დონიდან მეტია 2000 მ-ზე;
3. ააგე სვეტოვანი და ხაზოვანი დიაგრამა ნიმუშის მიხედვით.</t>
  </si>
  <si>
    <t>დავალება: 
1. შექმენი ცხრლი მწვერვალების შესახებ: სახელწოდება, კონტინენტი, მთათა სისტემა, მდებარეობა, სიმაღლე ზღვის დონიდან;
2. გაფილტრე ცხრილი ისე რომ მხოლოდ აზიის მწვერვალები დარჩეს ცხრილში;
3. მოაწესრიგე მწვერვალები სიმაღლის ზრდის მიხედვით.</t>
  </si>
  <si>
    <t>დავალება: 
1. ააგე ცხრილი საქართველოს ეროვნული პარკების ფართობის შესახებ  ნიმუშის მიხედვით;
2. გამოიყენე პირობითი დაფორმატება და მონიშნე მწვანე ფერით  ის ეროვნული პარკები, რომლის ფართობი მეტია 10 000 ჰა-ზე;
3. ააგე დიაგრამა რომელიც შენი აზრით ყველაზე კარგად იძლევა ინფორმაციას ეროვნული პარკების ფართობების შესახებ.</t>
  </si>
  <si>
    <t>დავალება: 
მოცემულია მოსწავლეთა ქულები, რომლებიც მათ გამოცდაში დაიმსახურეს;
გამოიყენე პირობითი დაფორმატება და მონიშნე მწვანე ბურთულით 9 და 10 ქულა, მონიშნე ყვითელი ბურთულით 6, 7 და 8 ქულა, ხოლო 6 ქულაზე დაბალი მონიშნე წითელი ბურთულით.</t>
  </si>
  <si>
    <t>დავალება:
ფორმულის საშუალებით გამოთვალე მოცემული რიცხვების კვადრატი.</t>
  </si>
  <si>
    <t>დავალება:
ნიმუშის მსგავსად შექმენი ფეხბურთის მსოფლიო ჩემპიონატის ცხრილი, ქვეყნების დროშები გადმოიწერე ინტერნეტიდან.</t>
  </si>
  <si>
    <t>დავალება:
გადაწყვიტე იმოგზაურო საქართველოს ხუთ სხვადასხვა კუთხეში:
1. გუგლის რუკის გამოყენებით გაზომე მანძილი შენი საცხოვრებელი სახლიდან იმ ადგილამდე სადაც გსურს მოგზაურობა;
2. მონაცემები შეიტანე ექსელის ცხრილში.</t>
  </si>
  <si>
    <t>დავალება:
1. შეავსე კროსვორდი.
მითითება: არასწორად შევსებული უჯრა გაწითლდება, ხოლო სწორად შევსებული გამწვანდება.</t>
  </si>
  <si>
    <t>დავალება: 
1. გააფერადე უჯრები ისე, რომ მიიღო წარწერა "მე ვსწავლობ ექსელს".
მითითება: გამოიყენე "ფორმატის მიხედვით" ხელსაწყო, სტრიქონები და სვეტები აიღე თანაბარი ზომის - 25 პიქსელი.</t>
  </si>
  <si>
    <t>დავალება:
1. D სვეტში მოცემული სურათები გადაანაცვლე ისე, რომ კატალოგის სტრიქონებში მოცემული ინფორმაცია იყოს ზუსტი;
2. D სვეტში სურათები გაასწორე ერთმანეთის მიმართ ცენტრში სწორება ბრძანებით.</t>
  </si>
  <si>
    <t>აბულაძე</t>
  </si>
  <si>
    <t>ნინო</t>
  </si>
  <si>
    <t>ნატალია</t>
  </si>
  <si>
    <t>შენგელია</t>
  </si>
  <si>
    <t>დავითი</t>
  </si>
  <si>
    <t>ჯიქია</t>
  </si>
  <si>
    <t>არველაძე</t>
  </si>
  <si>
    <t>მაია</t>
  </si>
  <si>
    <t>გოგიაშვილი</t>
  </si>
  <si>
    <t>საბა</t>
  </si>
  <si>
    <t>კობახიძე</t>
  </si>
  <si>
    <t>თამარი</t>
  </si>
  <si>
    <t>მაჭარაშვილი</t>
  </si>
  <si>
    <t>ლევანი</t>
  </si>
  <si>
    <t xml:space="preserve">ნატა </t>
  </si>
  <si>
    <t>ახობაძე</t>
  </si>
  <si>
    <t>კახეთელიძე</t>
  </si>
  <si>
    <t>დავალება:
1. კლასში ჩაატარე გამოკითვა: ვის რომელი სპორტი უყვარს და მონაცემები შეიტანე ცხრილში ქვემოთ მოცემული ნიმუშის მიხედვით;
2. მაქსიმუმის და მინიმუმის ფუნქციის გამოყენებით დაადგინე  ხმების მაქსიმაური და მინიმალური რაოდენობა;
3. პირობითი ფორმატირების გამოყენებით წითლად გააფერადე მაქსიმაური ხმების და მწვანედ მინიმალური ხმების რაოდენობა რომელმა სპორტის სახეობამ მიიღო;
4. ააგე დიაგრამა სპორტის სახეობების და მიცემული ხმების დამოკიდებულების შესახებ.</t>
  </si>
  <si>
    <t>ყველაზე გრძელი მდინარე</t>
  </si>
  <si>
    <t>ყველაზე მოკლე მდინარე</t>
  </si>
  <si>
    <t>დავალება:
1. შეადგინე მიმდინარე თვის კალენდარი და ლამაზად დააფორმატე;
2. მონიშნე განსხვავებული ფერით შაბათ-კვირა და სხვა დასვენების დღეები;
3. მიმდინარე დღე მონიშნე ყვითლად.</t>
  </si>
  <si>
    <t>დავალება:
დახატე ჭადრაკის დაფა და განალაგე მასზე მოცემული ფიგურები.
მითითება: უჯრის (სტრიქონი/სვეტი) სიგრძე აიღე 100 პიქსელი.</t>
  </si>
  <si>
    <t>დავალება: 
მოცემულია მოსწავლეთა გამოკითხვის შედეგები, თუ ვის რომელი ფერი მოწონს. 
1. ამ მონაცემების მიხედვით ააგეთ სვეტოვანი და წრიული დიაგრამა;
2.  სვეტოვან დიაგრამაზე მონაცემები წარმოადგინეთ რიცხვებში, ხოლო წრიულ დიაგრამაზე პროცენტებში;
3. დიაგრამის შესაბამისი სვეტი/სექტორი გააფერადეთ იმ ფერად, რა ფერის მონაცემსაც ასახავს ის.</t>
  </si>
  <si>
    <t>დავალება: 
1.ინტერნეტში მოძებნე ინფორმაცია მსოფლიოს ყველაზე მაღალი ჩანჩქერების  შესახებ;
2.ააგე ცხრილი ნიმუშის მიხედვით. გამოიყენე პირობითი დაფორმატება და მონიშნე მწვანე ფერით 900 მ და ზევით  ჩანჩქერის სიმაღლეები, ხოლო მონიშნე ყვითელი ფერით  900 მ-დან ქვევით ჩანჩქერების სიმაღლეები;
3.ააგე სვეტოვანი დიაგრამა.</t>
  </si>
  <si>
    <t xml:space="preserve">დავალება:
1. ააგე ცხრილი და შეიტანე მონაცემები;
2. გამოთვალე კასპიის ზღვის აუზის მდინარეებიდან  ყველაზე გრძელი და ყველაზე მოკლე მდინარეების სიგრძე;
3. ააგე დიაგრამა აუზის ფართობების მიხედვით. </t>
  </si>
  <si>
    <t>აგვისტო</t>
  </si>
  <si>
    <t>დავალება: 
კომპიუტერული კომპანია ითვლის წლიურ მოგებას, დაეხმარე გამოთვლებში:
1. "ფასნამატი" ველში ჩაწერე სხვაობა გასაყიდ ფასსა და პროდუქტის თვითღირებულებას შორის;
2. "მთლიან ფასნამატში" გამოთვალე "ფასნამატი" ველში მიღებული რიცხვი გამრავლებული რაოდენობაზე;
3. გამოთვალე გაყიდული საქონლის სრული რაოდენობა და მთლიანი ფასნამატი.</t>
  </si>
  <si>
    <t>დავალება: 
1. ააგე ცხრილი: ცხრილში მოცემულია ხილის ფასი (1 კგ);
2. იანგარიშე რა ეღირება თითოეული მათგანი 5 კილოგრამის შემთხვევაში;
3. იანგარიშე რა ეღირება თითოეული მათგანი 7 კილოგრამის შემთხვევაში;
4. იანგარიშე რა ეღირება თითოეული მათგანი 9 კილოგრამის შემთხვევაში.</t>
  </si>
  <si>
    <r>
      <t xml:space="preserve"> </t>
    </r>
    <r>
      <rPr>
        <b/>
        <sz val="26"/>
        <color theme="4"/>
        <rFont val="BPG Nino Mtavruli"/>
      </rPr>
      <t>კატა</t>
    </r>
    <r>
      <rPr>
        <b/>
        <sz val="26"/>
        <color indexed="9"/>
        <rFont val="BPG Nino Mtavruli"/>
      </rPr>
      <t>ლოგი</t>
    </r>
  </si>
  <si>
    <t>დავალება:
1. ააგე ცხრილი და დააფორმატე;
2. დაალაგე გვარები ანბანის მიხედვით;
3. გამოთვალე რამდენია  დაქვითვა, ანუ დარიცხული ხელფასის 20 პროცენტი;
4. იანგარიშე  ხელზე ასაღები თანხა: დარიცხულ ხელფასს გამოკლებული ხელფასის 20%;
5. იანგარიშე ჯამური ხელფასი, როგორც დარიცხული ისე ხელზე ასაღები;
6. იპოვე მაქსიმაური და მინიმალური ხელზე ასაღები თანხა;
7. ააგეთ სვეტოვანი დიაგრამა გვარების, დარიცხული და ხელზე ასაღები ხელფასის მიხედვით.</t>
  </si>
  <si>
    <t xml:space="preserve">დავალება: შექმენი მოცემული ნიმუშის მსგავსი ცხრილი და დააფორმატე:
1. საუკეთესო შედეგში (I სვეტი) გამოთვალე ათლეტის მაქსიმალური შედეგი ატაცში;
2. საუკეთესო შედეგში (M სვეტი) გამოთვალე ათლეტის მაქსიმალური შედეგი აკვრაში;
3. ჯამში (N სვეტი) გამოთვალე ათლეტის ჯამური საუკეთესო შედეგი ატაცსა და აკვრაში;
4. N სვეტში არსებული მონაცემები მოაწესრიგე უდიდესიდან უმცირესისკენ;
5. N სვეტში არსებული მონაცემები, რომელიც 400 ზე ნაკლებია მონიშნე წითელი ფერით, პირობითი დაფორმატების გამოყენებით;
6. გამოთვალე მაქსიმალური დაფისქირებული წონები ატაცსა და აკვრაში;
7. გამოთვალე ათლეტთა საშუალო წონა;
8. პირობითი დაფორმატებით გააწითლე ქვეყნები, რომელთა სახელით ერთზე მეტი ათლეტი ასპარეზობს.
</t>
  </si>
  <si>
    <t>დავალება: 
1. ააგე ცხრილი ცხოველთა წონისა და საშუალო სიჩქარის შესახებ;
2. E სვეტში გამოთვალე რა დროში გაივლის თითოეული ცხოველი 100 კილომეტრს (ააგე დიაგრამა ამ მონაცემებზე);
3. დიაგრამის საშუალებით დაადგინე რომელია ყველაზე ჩქარი და ყველაზე ნელი ცხოველი.
4. ააგე ცხოველების სხეულის საშუალო წონის ამსახველი დიაგრამა;
5. ააგე ცხოველების სხეულის საშუალო სიგრძის ამსახველი დიაგრამა.</t>
  </si>
  <si>
    <t>დავალება:
1. ააგე  სვეტოვანი დიაგრამა  რამდენი მოსწავლე დარეგისტრირდა საგნების მიხედვით;
2. ააგე წრიული  დიაგრამა საგნების მიხედვით  რამდენი მოსწავლე გადავიდა მეორე ტურში.</t>
  </si>
  <si>
    <t>2018 წლის დანახარჯის  20%</t>
  </si>
  <si>
    <t>2019 წლის ბიუჯეტი</t>
  </si>
  <si>
    <t xml:space="preserve">დავალება:
კომპანიამ გადაწყვიტა 2019 წელს 20%-ით შეამციროს ტექნიკის შესყიდვაზე გაწეული ხარჯები 2018 წელთან შედარებით.
1. იანგარიშე თვეების მიხედვით 2018 წელს დახარჯული თანხის 20%; 
2. გამოთვალე 2019 წელს ტექნიკის შესაძენად დასახარჯი თანხა თვეების მიხედვით;
3.ჯამის ფუნქციით გამოთვალე 2019 წლის ბიუჯეტი ტექნიკის შესაძენად;
4. გამოთვალე 2018 წლის რომელ თვეში იყო მაქსიმალური და მინიმალური დანახარჯი;
5. ააგე წრიული დიაგრამა 2018 წელს თვეების მიხედვით დახარჯული თანხის შესახებ.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</si>
</sst>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00\ [$₾-437]_-;\-* #,##0.00\ [$₾-437]_-;_-* &quot;-&quot;??\ [$₾-437]_-;_-@_-"/>
    <numFmt numFmtId="165" formatCode="#,##0.00\ [$₾-437]"/>
    <numFmt numFmtId="166" formatCode="_(* #,##0_);_(* \(#,##0\);_(* &quot;-&quot;??_);_(@_)"/>
  </numFmts>
  <fonts count="100" x14ac:knownFonts="1">
    <font>
      <sz val="11"/>
      <color theme="1"/>
      <name val="Sylfaen"/>
      <family val="2"/>
      <scheme val="minor"/>
    </font>
    <font>
      <sz val="14"/>
      <color theme="0"/>
      <name val="Sylfaen"/>
      <family val="1"/>
      <scheme val="minor"/>
    </font>
    <font>
      <sz val="14"/>
      <color theme="1"/>
      <name val="Sylfaen"/>
      <family val="2"/>
      <scheme val="minor"/>
    </font>
    <font>
      <sz val="11"/>
      <name val="Sylfaen"/>
      <family val="2"/>
      <scheme val="minor"/>
    </font>
    <font>
      <b/>
      <sz val="11"/>
      <color theme="1"/>
      <name val="Sylfaen"/>
      <family val="2"/>
      <scheme val="minor"/>
    </font>
    <font>
      <sz val="12"/>
      <color theme="1"/>
      <name val="Sylfaen"/>
      <family val="2"/>
      <scheme val="minor"/>
    </font>
    <font>
      <i/>
      <sz val="10"/>
      <color theme="1"/>
      <name val="Sylfaen"/>
      <family val="1"/>
      <scheme val="minor"/>
    </font>
    <font>
      <u/>
      <sz val="11"/>
      <color theme="10"/>
      <name val="Sylfaen"/>
      <family val="2"/>
      <scheme val="minor"/>
    </font>
    <font>
      <b/>
      <sz val="12"/>
      <color theme="1"/>
      <name val="Sylfaen"/>
      <family val="2"/>
      <scheme val="minor"/>
    </font>
    <font>
      <b/>
      <sz val="11"/>
      <name val="Arial"/>
      <family val="2"/>
    </font>
    <font>
      <sz val="14"/>
      <color theme="0"/>
      <name val="Sylfaen"/>
      <family val="2"/>
      <scheme val="minor"/>
    </font>
    <font>
      <sz val="10"/>
      <name val="Sylfaen"/>
      <family val="1"/>
      <scheme val="major"/>
    </font>
    <font>
      <sz val="12"/>
      <name val="Sylfaen"/>
      <family val="1"/>
      <scheme val="major"/>
    </font>
    <font>
      <sz val="11"/>
      <color theme="1"/>
      <name val="Sylfaen"/>
      <family val="2"/>
      <scheme val="minor"/>
    </font>
    <font>
      <sz val="20"/>
      <color theme="1"/>
      <name val="Sylfaen"/>
      <family val="2"/>
      <scheme val="minor"/>
    </font>
    <font>
      <b/>
      <sz val="10"/>
      <color rgb="FF000000"/>
      <name val="Sylfaen"/>
      <family val="1"/>
    </font>
    <font>
      <b/>
      <sz val="12"/>
      <name val="Sylfaen"/>
      <family val="1"/>
      <scheme val="major"/>
    </font>
    <font>
      <b/>
      <sz val="14"/>
      <color theme="0"/>
      <name val="DejaVu Sans"/>
      <family val="2"/>
    </font>
    <font>
      <sz val="12"/>
      <name val="Sylfaen"/>
      <family val="2"/>
      <scheme val="minor"/>
    </font>
    <font>
      <sz val="12"/>
      <color theme="1"/>
      <name val="Sylfaen"/>
      <family val="2"/>
      <scheme val="major"/>
    </font>
    <font>
      <b/>
      <sz val="20"/>
      <color theme="0"/>
      <name val="Sylfaen"/>
      <family val="1"/>
    </font>
    <font>
      <sz val="16"/>
      <color theme="0"/>
      <name val="Sylfaen"/>
      <family val="2"/>
      <scheme val="minor"/>
    </font>
    <font>
      <sz val="12"/>
      <color theme="1"/>
      <name val="Sylfaen"/>
      <family val="1"/>
      <scheme val="major"/>
    </font>
    <font>
      <b/>
      <sz val="12"/>
      <color theme="0"/>
      <name val="Sylfaen"/>
      <family val="1"/>
      <scheme val="major"/>
    </font>
    <font>
      <b/>
      <sz val="14"/>
      <name val="Sylfaen"/>
      <family val="1"/>
      <scheme val="major"/>
    </font>
    <font>
      <sz val="11"/>
      <color theme="0"/>
      <name val="Sylfaen"/>
      <family val="2"/>
      <scheme val="minor"/>
    </font>
    <font>
      <b/>
      <sz val="11"/>
      <color theme="0"/>
      <name val="Sylfaen"/>
      <family val="1"/>
      <scheme val="minor"/>
    </font>
    <font>
      <sz val="14"/>
      <name val="Sylfaen"/>
      <family val="1"/>
      <scheme val="major"/>
    </font>
    <font>
      <sz val="11"/>
      <color theme="1"/>
      <name val="Sylfaen"/>
      <family val="1"/>
      <scheme val="major"/>
    </font>
    <font>
      <sz val="14"/>
      <color theme="1"/>
      <name val="Sylfaen"/>
      <family val="1"/>
      <scheme val="major"/>
    </font>
    <font>
      <sz val="36"/>
      <color theme="0"/>
      <name val="Sylfaen"/>
      <family val="1"/>
      <scheme val="major"/>
    </font>
    <font>
      <sz val="16"/>
      <color theme="1"/>
      <name val="Sylfaen"/>
      <family val="1"/>
      <scheme val="major"/>
    </font>
    <font>
      <sz val="18"/>
      <color theme="1"/>
      <name val="Sylfaen"/>
      <family val="1"/>
      <scheme val="major"/>
    </font>
    <font>
      <sz val="16"/>
      <color theme="5"/>
      <name val="Sylfaen"/>
      <family val="1"/>
      <scheme val="major"/>
    </font>
    <font>
      <sz val="16"/>
      <color theme="0"/>
      <name val="Sylfaen"/>
      <family val="1"/>
      <scheme val="major"/>
    </font>
    <font>
      <sz val="20"/>
      <color theme="0"/>
      <name val="Sylfaen"/>
      <family val="1"/>
      <scheme val="major"/>
    </font>
    <font>
      <b/>
      <sz val="20"/>
      <color theme="0"/>
      <name val="Sylfaen"/>
      <family val="1"/>
      <scheme val="major"/>
    </font>
    <font>
      <b/>
      <sz val="18"/>
      <color theme="0"/>
      <name val="Sylfaen"/>
      <family val="1"/>
      <scheme val="major"/>
    </font>
    <font>
      <sz val="10"/>
      <name val="Arial"/>
      <family val="2"/>
    </font>
    <font>
      <sz val="10"/>
      <name val="Arial"/>
      <family val="2"/>
    </font>
    <font>
      <sz val="12"/>
      <color theme="1"/>
      <name val="Sylfaen"/>
      <family val="1"/>
      <scheme val="minor"/>
    </font>
    <font>
      <i/>
      <sz val="14"/>
      <color theme="1"/>
      <name val="Sylfaen"/>
      <family val="1"/>
      <scheme val="minor"/>
    </font>
    <font>
      <sz val="14"/>
      <name val="Sylfaen"/>
      <family val="2"/>
      <scheme val="minor"/>
    </font>
    <font>
      <sz val="18"/>
      <color theme="0"/>
      <name val="Sylfaen"/>
      <family val="2"/>
      <scheme val="minor"/>
    </font>
    <font>
      <b/>
      <i/>
      <sz val="18"/>
      <color theme="0"/>
      <name val="Sylfaen"/>
      <family val="1"/>
      <scheme val="minor"/>
    </font>
    <font>
      <b/>
      <sz val="20"/>
      <name val="Sylfaen"/>
      <family val="1"/>
    </font>
    <font>
      <sz val="11"/>
      <name val="Sylfaen"/>
      <family val="1"/>
      <scheme val="minor"/>
    </font>
    <font>
      <sz val="20"/>
      <name val="Sylfaen"/>
      <family val="1"/>
      <scheme val="major"/>
    </font>
    <font>
      <sz val="18"/>
      <color theme="0"/>
      <name val="Sylfaen"/>
      <family val="1"/>
      <scheme val="major"/>
    </font>
    <font>
      <b/>
      <i/>
      <sz val="18"/>
      <color theme="0"/>
      <name val="Sylfaen"/>
      <family val="1"/>
      <scheme val="major"/>
    </font>
    <font>
      <sz val="24"/>
      <name val="Sylfaen"/>
      <family val="1"/>
      <scheme val="major"/>
    </font>
    <font>
      <sz val="14"/>
      <name val="Sylfaen"/>
      <family val="1"/>
      <scheme val="minor"/>
    </font>
    <font>
      <b/>
      <sz val="11"/>
      <color theme="1"/>
      <name val="Sylfaen"/>
      <family val="1"/>
      <scheme val="minor"/>
    </font>
    <font>
      <sz val="14"/>
      <color theme="1"/>
      <name val="Sylfaen"/>
      <family val="1"/>
      <scheme val="minor"/>
    </font>
    <font>
      <sz val="18"/>
      <color theme="0"/>
      <name val="Sylfaen"/>
      <family val="1"/>
      <scheme val="minor"/>
    </font>
    <font>
      <sz val="22"/>
      <color theme="9"/>
      <name val="Sylfaen"/>
      <family val="1"/>
      <scheme val="minor"/>
    </font>
    <font>
      <sz val="22"/>
      <color theme="1"/>
      <name val="Sylfaen"/>
      <family val="1"/>
      <scheme val="minor"/>
    </font>
    <font>
      <sz val="11"/>
      <color theme="1"/>
      <name val="Sylfaen"/>
      <family val="1"/>
      <scheme val="minor"/>
    </font>
    <font>
      <b/>
      <sz val="16"/>
      <color theme="1"/>
      <name val="Sylfaen"/>
      <family val="1"/>
      <scheme val="minor"/>
    </font>
    <font>
      <sz val="16"/>
      <color theme="1"/>
      <name val="Sylfaen"/>
      <family val="1"/>
      <scheme val="minor"/>
    </font>
    <font>
      <b/>
      <sz val="14"/>
      <color theme="1"/>
      <name val="Sylfaen"/>
      <family val="1"/>
      <scheme val="minor"/>
    </font>
    <font>
      <sz val="11"/>
      <color indexed="8"/>
      <name val="Calibri"/>
      <family val="2"/>
    </font>
    <font>
      <sz val="11"/>
      <color indexed="8"/>
      <name val="Sylfaen"/>
      <family val="1"/>
      <scheme val="major"/>
    </font>
    <font>
      <b/>
      <sz val="11"/>
      <color indexed="8"/>
      <name val="Sylfaen"/>
      <family val="1"/>
      <scheme val="major"/>
    </font>
    <font>
      <b/>
      <sz val="26"/>
      <color indexed="9"/>
      <name val="BPG Nino Mtavruli"/>
    </font>
    <font>
      <b/>
      <sz val="26"/>
      <color theme="4"/>
      <name val="BPG Nino Mtavruli"/>
    </font>
    <font>
      <sz val="11"/>
      <color theme="0"/>
      <name val="Sylfaen"/>
      <family val="1"/>
      <scheme val="major"/>
    </font>
    <font>
      <b/>
      <sz val="20"/>
      <color theme="1"/>
      <name val="Sylfaen"/>
      <family val="1"/>
      <scheme val="major"/>
    </font>
    <font>
      <sz val="12"/>
      <color theme="0"/>
      <name val="Sylfaen"/>
      <family val="2"/>
      <scheme val="minor"/>
    </font>
    <font>
      <b/>
      <sz val="28"/>
      <color theme="0"/>
      <name val="DejaVu Sans"/>
      <family val="2"/>
    </font>
    <font>
      <b/>
      <sz val="11"/>
      <color theme="0"/>
      <name val="BPG Nino Mtavruli"/>
    </font>
    <font>
      <sz val="11"/>
      <color theme="0"/>
      <name val="DejaVu Sans"/>
      <family val="2"/>
    </font>
    <font>
      <sz val="10"/>
      <color theme="1"/>
      <name val="Sylfaen"/>
      <family val="1"/>
      <scheme val="minor"/>
    </font>
    <font>
      <b/>
      <sz val="16"/>
      <color rgb="FFFFC000"/>
      <name val="Sylfaen"/>
      <family val="1"/>
      <scheme val="minor"/>
    </font>
    <font>
      <b/>
      <sz val="20"/>
      <name val="Sylfaen"/>
      <family val="1"/>
      <scheme val="major"/>
    </font>
    <font>
      <sz val="11"/>
      <color theme="1"/>
      <name val="Sylfaen"/>
      <family val="2"/>
      <charset val="204"/>
      <scheme val="minor"/>
    </font>
    <font>
      <b/>
      <sz val="22"/>
      <color theme="0"/>
      <name val="Sylfaen"/>
      <family val="1"/>
      <scheme val="minor"/>
    </font>
    <font>
      <b/>
      <sz val="16"/>
      <color rgb="FF222222"/>
      <name val="Arial"/>
      <family val="2"/>
    </font>
    <font>
      <b/>
      <sz val="12"/>
      <color rgb="FF000000"/>
      <name val="Arial"/>
      <family val="2"/>
    </font>
    <font>
      <b/>
      <sz val="14"/>
      <color theme="9"/>
      <name val="Sylfaen"/>
      <family val="1"/>
      <scheme val="minor"/>
    </font>
    <font>
      <sz val="11"/>
      <color theme="9"/>
      <name val="Sylfaen"/>
      <family val="2"/>
      <scheme val="minor"/>
    </font>
    <font>
      <b/>
      <sz val="11"/>
      <color rgb="FF222222"/>
      <name val="Sylfaen"/>
      <family val="1"/>
      <scheme val="minor"/>
    </font>
    <font>
      <sz val="11"/>
      <color rgb="FF222222"/>
      <name val="Sylfaen"/>
      <family val="1"/>
      <scheme val="minor"/>
    </font>
    <font>
      <b/>
      <sz val="11"/>
      <name val="Sylfaen"/>
      <family val="1"/>
      <scheme val="minor"/>
    </font>
    <font>
      <b/>
      <sz val="20"/>
      <color theme="0"/>
      <name val="Sylfaen"/>
      <family val="1"/>
      <scheme val="minor"/>
    </font>
    <font>
      <b/>
      <sz val="12"/>
      <color theme="0"/>
      <name val="Sylfaen"/>
      <family val="1"/>
      <scheme val="minor"/>
    </font>
    <font>
      <sz val="10"/>
      <color rgb="FF2F2F2F"/>
      <name val="Arial"/>
      <family val="2"/>
      <charset val="204"/>
    </font>
    <font>
      <sz val="11"/>
      <color rgb="FF000000"/>
      <name val="Sylfaen"/>
      <family val="1"/>
    </font>
    <font>
      <b/>
      <sz val="11"/>
      <color theme="1"/>
      <name val="Sylfaen"/>
      <family val="2"/>
      <charset val="204"/>
      <scheme val="minor"/>
    </font>
    <font>
      <i/>
      <sz val="11"/>
      <color theme="1"/>
      <name val="Sylfaen"/>
      <family val="1"/>
      <scheme val="minor"/>
    </font>
    <font>
      <sz val="10"/>
      <color theme="1"/>
      <name val="Sylfaen"/>
      <family val="2"/>
      <scheme val="minor"/>
    </font>
    <font>
      <b/>
      <sz val="14"/>
      <color rgb="FF2F2F2F"/>
      <name val="Arial"/>
      <family val="2"/>
      <charset val="204"/>
    </font>
    <font>
      <b/>
      <sz val="11"/>
      <color theme="1"/>
      <name val="Sylfaen"/>
      <family val="1"/>
    </font>
    <font>
      <sz val="11"/>
      <color theme="1"/>
      <name val="Sylfaen"/>
      <family val="1"/>
    </font>
    <font>
      <sz val="11"/>
      <name val="Sylfaen"/>
      <family val="1"/>
    </font>
    <font>
      <sz val="11"/>
      <name val="Arial"/>
      <family val="2"/>
      <charset val="204"/>
    </font>
    <font>
      <b/>
      <sz val="12"/>
      <color theme="1"/>
      <name val="Sylfaen"/>
      <family val="1"/>
      <scheme val="minor"/>
    </font>
    <font>
      <i/>
      <sz val="11"/>
      <color theme="1"/>
      <name val="Sylfaen"/>
      <family val="1"/>
      <scheme val="major"/>
    </font>
    <font>
      <b/>
      <sz val="20"/>
      <color theme="0"/>
      <name val="BPG Nino Mtavruli"/>
    </font>
    <font>
      <sz val="10"/>
      <color theme="0"/>
      <name val="DejaVu Sans"/>
      <family val="2"/>
    </font>
  </fonts>
  <fills count="37">
    <fill>
      <patternFill patternType="none"/>
    </fill>
    <fill>
      <patternFill patternType="gray125"/>
    </fill>
    <fill>
      <patternFill patternType="solid">
        <fgColor theme="4"/>
        <bgColor indexed="64"/>
      </patternFill>
    </fill>
    <fill>
      <patternFill patternType="solid">
        <fgColor rgb="FF92D05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bgColor indexed="64"/>
      </patternFill>
    </fill>
    <fill>
      <patternFill patternType="solid">
        <fgColor theme="5"/>
        <bgColor indexed="64"/>
      </patternFill>
    </fill>
    <fill>
      <patternFill patternType="solid">
        <fgColor theme="9" tint="-0.249977111117893"/>
        <bgColor indexed="64"/>
      </patternFill>
    </fill>
    <fill>
      <patternFill patternType="solid">
        <fgColor rgb="FF7030A0"/>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99FF33"/>
        <bgColor indexed="64"/>
      </patternFill>
    </fill>
    <fill>
      <patternFill patternType="solid">
        <fgColor theme="7" tint="0.39997558519241921"/>
        <bgColor indexed="64"/>
      </patternFill>
    </fill>
    <fill>
      <patternFill patternType="solid">
        <fgColor rgb="FF33CCCC"/>
        <bgColor indexed="64"/>
      </patternFill>
    </fill>
    <fill>
      <patternFill patternType="solid">
        <fgColor rgb="FF996633"/>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indexed="51"/>
        <bgColor indexed="64"/>
      </patternFill>
    </fill>
    <fill>
      <patternFill patternType="solid">
        <fgColor theme="7"/>
        <bgColor indexed="64"/>
      </patternFill>
    </fill>
    <fill>
      <patternFill patternType="solid">
        <fgColor theme="8"/>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rgb="FF00B0F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4"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style="thin">
        <color rgb="FF99FF33"/>
      </top>
      <bottom/>
      <diagonal/>
    </border>
    <border>
      <left style="thin">
        <color rgb="FF99FF33"/>
      </left>
      <right style="thin">
        <color rgb="FF99FF33"/>
      </right>
      <top style="thin">
        <color rgb="FF99FF33"/>
      </top>
      <bottom style="thin">
        <color rgb="FF99FF3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top/>
      <bottom style="thin">
        <color indexed="22"/>
      </bottom>
      <diagonal/>
    </border>
    <border>
      <left/>
      <right/>
      <top/>
      <bottom style="thin">
        <color indexed="22"/>
      </bottom>
      <diagonal/>
    </border>
  </borders>
  <cellStyleXfs count="8">
    <xf numFmtId="0" fontId="0" fillId="0" borderId="0"/>
    <xf numFmtId="0" fontId="7" fillId="0" borderId="0" applyNumberFormat="0" applyFill="0" applyBorder="0" applyAlignment="0" applyProtection="0"/>
    <xf numFmtId="43" fontId="13" fillId="0" borderId="0" applyFont="0" applyFill="0" applyBorder="0" applyAlignment="0" applyProtection="0"/>
    <xf numFmtId="0" fontId="38" fillId="0" borderId="0"/>
    <xf numFmtId="0" fontId="39" fillId="0" borderId="0"/>
    <xf numFmtId="44" fontId="13" fillId="0" borderId="0" applyFont="0" applyFill="0" applyBorder="0" applyAlignment="0" applyProtection="0"/>
    <xf numFmtId="0" fontId="13" fillId="24" borderId="23" applyNumberFormat="0" applyFont="0" applyAlignment="0" applyProtection="0"/>
    <xf numFmtId="0" fontId="61" fillId="0" borderId="0"/>
  </cellStyleXfs>
  <cellXfs count="352">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0" xfId="0" applyFont="1" applyFill="1"/>
    <xf numFmtId="0" fontId="2" fillId="0" borderId="1" xfId="0" applyFont="1" applyBorder="1" applyAlignment="1">
      <alignment horizontal="left" vertical="center"/>
    </xf>
    <xf numFmtId="0" fontId="0" fillId="0" borderId="0" xfId="0" applyBorder="1"/>
    <xf numFmtId="0" fontId="9" fillId="0" borderId="0" xfId="0" applyFont="1" applyAlignment="1">
      <alignment horizontal="center" vertical="center"/>
    </xf>
    <xf numFmtId="0" fontId="0" fillId="0" borderId="1" xfId="0" applyBorder="1" applyAlignment="1">
      <alignment horizontal="center" vertical="center"/>
    </xf>
    <xf numFmtId="0" fontId="10" fillId="2" borderId="1" xfId="0" applyFont="1" applyFill="1" applyBorder="1" applyAlignment="1">
      <alignment horizontal="center" vertical="center"/>
    </xf>
    <xf numFmtId="0" fontId="11" fillId="0" borderId="0" xfId="0" applyFont="1"/>
    <xf numFmtId="0" fontId="0" fillId="0" borderId="0" xfId="0" applyFont="1" applyFill="1" applyBorder="1" applyAlignment="1">
      <alignment vertical="center"/>
    </xf>
    <xf numFmtId="0" fontId="0" fillId="0" borderId="0" xfId="0" applyFont="1"/>
    <xf numFmtId="0" fontId="0" fillId="0" borderId="1" xfId="0" applyBorder="1"/>
    <xf numFmtId="0" fontId="4" fillId="5" borderId="1" xfId="0" applyFont="1" applyFill="1" applyBorder="1" applyAlignment="1">
      <alignment horizontal="center" vertical="center" wrapText="1"/>
    </xf>
    <xf numFmtId="0" fontId="0" fillId="0" borderId="0" xfId="0" applyBorder="1" applyAlignment="1">
      <alignment horizontal="center"/>
    </xf>
    <xf numFmtId="0" fontId="16" fillId="0" borderId="1" xfId="0" applyFont="1" applyBorder="1" applyAlignment="1">
      <alignment horizontal="center" vertical="center"/>
    </xf>
    <xf numFmtId="0" fontId="2" fillId="0" borderId="0" xfId="0" applyFont="1" applyBorder="1"/>
    <xf numFmtId="0" fontId="10" fillId="6" borderId="0" xfId="0" applyFont="1" applyFill="1" applyBorder="1" applyAlignment="1">
      <alignment horizontal="center" vertical="center"/>
    </xf>
    <xf numFmtId="0" fontId="5" fillId="0" borderId="0" xfId="0" applyFont="1"/>
    <xf numFmtId="0" fontId="18" fillId="0" borderId="0" xfId="0" applyFont="1" applyFill="1"/>
    <xf numFmtId="0" fontId="12" fillId="0" borderId="0" xfId="0" applyFont="1"/>
    <xf numFmtId="0" fontId="12" fillId="0" borderId="0" xfId="0" applyFont="1" applyAlignment="1">
      <alignment horizontal="center" wrapText="1"/>
    </xf>
    <xf numFmtId="0" fontId="19" fillId="4" borderId="1" xfId="0" applyFont="1" applyFill="1" applyBorder="1" applyAlignment="1">
      <alignment horizontal="center" vertical="center" wrapText="1"/>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20" fillId="9" borderId="6"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19" fillId="0" borderId="0" xfId="0" applyFont="1"/>
    <xf numFmtId="0" fontId="22" fillId="0" borderId="1" xfId="0" applyFont="1" applyBorder="1" applyAlignment="1">
      <alignment horizontal="center" vertical="center"/>
    </xf>
    <xf numFmtId="0" fontId="2" fillId="0" borderId="0" xfId="0" applyFont="1" applyBorder="1" applyAlignment="1">
      <alignment horizontal="center" vertical="center"/>
    </xf>
    <xf numFmtId="164" fontId="0" fillId="0" borderId="1" xfId="0" applyNumberFormat="1" applyBorder="1"/>
    <xf numFmtId="0" fontId="22" fillId="0" borderId="0" xfId="0" applyFont="1"/>
    <xf numFmtId="0" fontId="22" fillId="0" borderId="0" xfId="0" applyFont="1" applyAlignment="1">
      <alignment wrapText="1"/>
    </xf>
    <xf numFmtId="0" fontId="24"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0" fillId="13" borderId="16" xfId="0" applyFill="1" applyBorder="1"/>
    <xf numFmtId="0" fontId="0" fillId="13" borderId="18" xfId="0" applyFill="1" applyBorder="1"/>
    <xf numFmtId="0" fontId="0" fillId="13" borderId="0" xfId="0" applyFill="1" applyBorder="1"/>
    <xf numFmtId="0" fontId="0" fillId="13" borderId="19" xfId="0" applyFill="1" applyBorder="1"/>
    <xf numFmtId="0" fontId="0" fillId="13" borderId="2" xfId="0" applyFill="1" applyBorder="1"/>
    <xf numFmtId="0" fontId="22" fillId="0" borderId="1" xfId="0" applyFont="1" applyBorder="1" applyAlignment="1">
      <alignment horizontal="center" vertical="center"/>
    </xf>
    <xf numFmtId="0" fontId="0" fillId="13" borderId="21" xfId="0" applyFill="1" applyBorder="1"/>
    <xf numFmtId="0" fontId="0" fillId="13" borderId="15" xfId="0" applyFill="1" applyBorder="1"/>
    <xf numFmtId="0" fontId="0" fillId="0" borderId="1" xfId="0" applyBorder="1" applyAlignment="1">
      <alignment wrapText="1"/>
    </xf>
    <xf numFmtId="0" fontId="28" fillId="0" borderId="0" xfId="0" applyFont="1"/>
    <xf numFmtId="0" fontId="12" fillId="0" borderId="1" xfId="0" applyFont="1" applyBorder="1"/>
    <xf numFmtId="0" fontId="22" fillId="0" borderId="1" xfId="0" applyFont="1" applyBorder="1"/>
    <xf numFmtId="0" fontId="22" fillId="0" borderId="0" xfId="0" applyFont="1" applyAlignment="1">
      <alignment horizontal="center" vertical="center"/>
    </xf>
    <xf numFmtId="0" fontId="28" fillId="0" borderId="0" xfId="0" applyFont="1" applyAlignment="1">
      <alignment horizontal="center" vertical="center"/>
    </xf>
    <xf numFmtId="0" fontId="27" fillId="15" borderId="1" xfId="0" applyFont="1" applyFill="1" applyBorder="1" applyAlignment="1">
      <alignment horizontal="center" vertical="center"/>
    </xf>
    <xf numFmtId="0" fontId="22" fillId="15" borderId="1" xfId="0" applyFont="1" applyFill="1" applyBorder="1"/>
    <xf numFmtId="0" fontId="29" fillId="0" borderId="0" xfId="0" applyFont="1"/>
    <xf numFmtId="0" fontId="12" fillId="0" borderId="1" xfId="0" applyFont="1" applyBorder="1" applyAlignment="1">
      <alignment horizontal="center" vertical="center" wrapText="1"/>
    </xf>
    <xf numFmtId="0" fontId="0" fillId="7" borderId="0" xfId="0" applyFill="1"/>
    <xf numFmtId="0" fontId="0" fillId="8" borderId="0" xfId="0" applyFill="1"/>
    <xf numFmtId="0" fontId="41" fillId="0" borderId="0" xfId="0" applyFont="1" applyAlignment="1">
      <alignment horizontal="center" vertical="center"/>
    </xf>
    <xf numFmtId="0" fontId="42" fillId="20" borderId="1" xfId="0" applyFont="1" applyFill="1" applyBorder="1" applyAlignment="1">
      <alignment horizontal="center" vertical="center"/>
    </xf>
    <xf numFmtId="0" fontId="42" fillId="20" borderId="1" xfId="0" applyFont="1" applyFill="1" applyBorder="1" applyAlignment="1">
      <alignment horizontal="left" vertical="center"/>
    </xf>
    <xf numFmtId="0" fontId="12" fillId="0" borderId="1" xfId="0" applyFont="1" applyFill="1" applyBorder="1" applyAlignment="1">
      <alignment horizontal="center" vertical="center" wrapText="1"/>
    </xf>
    <xf numFmtId="9" fontId="0" fillId="0" borderId="0" xfId="0" applyNumberFormat="1"/>
    <xf numFmtId="0" fontId="6" fillId="0" borderId="0" xfId="0" applyFont="1" applyAlignment="1">
      <alignment horizontal="left" vertical="center" wrapText="1"/>
    </xf>
    <xf numFmtId="0" fontId="22" fillId="0" borderId="1" xfId="0" applyFont="1" applyBorder="1" applyAlignment="1">
      <alignment horizontal="center" vertical="center"/>
    </xf>
    <xf numFmtId="0" fontId="45" fillId="0" borderId="6" xfId="0" applyFont="1" applyFill="1" applyBorder="1" applyAlignment="1">
      <alignment horizontal="center" vertical="center" wrapText="1"/>
    </xf>
    <xf numFmtId="0" fontId="46" fillId="0" borderId="0" xfId="0" applyFont="1" applyFill="1"/>
    <xf numFmtId="0" fontId="12" fillId="0" borderId="6" xfId="0" applyFont="1" applyFill="1" applyBorder="1" applyAlignment="1">
      <alignment horizontal="center" vertical="center"/>
    </xf>
    <xf numFmtId="0" fontId="12" fillId="0" borderId="0" xfId="0" applyFont="1" applyFill="1"/>
    <xf numFmtId="2" fontId="12" fillId="0" borderId="6" xfId="0" applyNumberFormat="1" applyFont="1" applyFill="1" applyBorder="1" applyAlignment="1">
      <alignment horizontal="center" vertical="center"/>
    </xf>
    <xf numFmtId="0" fontId="47" fillId="0" borderId="0" xfId="0" applyFont="1" applyFill="1" applyBorder="1" applyAlignment="1">
      <alignment vertical="center"/>
    </xf>
    <xf numFmtId="0" fontId="29" fillId="0" borderId="0" xfId="0" applyFont="1" applyAlignment="1">
      <alignment horizontal="center" vertical="center"/>
    </xf>
    <xf numFmtId="0" fontId="47" fillId="0" borderId="0" xfId="0" applyFont="1" applyBorder="1" applyAlignment="1">
      <alignment vertical="center"/>
    </xf>
    <xf numFmtId="165" fontId="22" fillId="0" borderId="1" xfId="0" applyNumberFormat="1" applyFont="1" applyBorder="1" applyAlignment="1">
      <alignment horizontal="center" vertical="center"/>
    </xf>
    <xf numFmtId="0" fontId="28" fillId="22" borderId="0" xfId="0" applyFont="1" applyFill="1"/>
    <xf numFmtId="0" fontId="28" fillId="23" borderId="0" xfId="0" applyFont="1" applyFill="1"/>
    <xf numFmtId="0" fontId="50" fillId="0" borderId="1" xfId="0" applyFont="1" applyBorder="1" applyAlignment="1">
      <alignment horizontal="center" vertical="center"/>
    </xf>
    <xf numFmtId="0" fontId="22" fillId="0" borderId="1" xfId="0" applyFont="1" applyFill="1" applyBorder="1"/>
    <xf numFmtId="0" fontId="2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64" fontId="52" fillId="5" borderId="1" xfId="0" applyNumberFormat="1" applyFont="1" applyFill="1" applyBorder="1"/>
    <xf numFmtId="0" fontId="53" fillId="0" borderId="0" xfId="0" applyFont="1"/>
    <xf numFmtId="0" fontId="53" fillId="0" borderId="0" xfId="0" applyFont="1" applyAlignment="1">
      <alignment horizontal="center" vertical="center"/>
    </xf>
    <xf numFmtId="0" fontId="57" fillId="0" borderId="0" xfId="0" applyFont="1"/>
    <xf numFmtId="0" fontId="58" fillId="0" borderId="0" xfId="0" applyFont="1"/>
    <xf numFmtId="0" fontId="57" fillId="0" borderId="0" xfId="0" applyFont="1" applyAlignment="1">
      <alignment horizontal="center" vertical="center" wrapText="1"/>
    </xf>
    <xf numFmtId="0" fontId="59" fillId="0" borderId="0" xfId="0" applyFont="1"/>
    <xf numFmtId="0" fontId="60" fillId="16" borderId="23" xfId="6" applyFont="1" applyFill="1" applyAlignment="1">
      <alignment horizontal="center" vertical="center"/>
    </xf>
    <xf numFmtId="164" fontId="60" fillId="16" borderId="0" xfId="5" applyNumberFormat="1" applyFont="1" applyFill="1" applyAlignment="1">
      <alignment horizontal="center" vertical="center"/>
    </xf>
    <xf numFmtId="0" fontId="59" fillId="0" borderId="0" xfId="0" applyFont="1" applyAlignment="1">
      <alignment vertical="center"/>
    </xf>
    <xf numFmtId="0" fontId="57" fillId="0" borderId="0" xfId="0" applyFont="1" applyAlignment="1">
      <alignment vertical="center"/>
    </xf>
    <xf numFmtId="0" fontId="21" fillId="11" borderId="1" xfId="0" applyFont="1" applyFill="1" applyBorder="1" applyAlignment="1">
      <alignment horizontal="center" vertical="center" wrapText="1"/>
    </xf>
    <xf numFmtId="0" fontId="7" fillId="0" borderId="0" xfId="1" applyBorder="1"/>
    <xf numFmtId="0" fontId="62" fillId="0" borderId="0" xfId="7" applyFont="1"/>
    <xf numFmtId="0" fontId="63" fillId="0" borderId="24" xfId="7" applyFont="1" applyBorder="1" applyAlignment="1">
      <alignment horizontal="left" indent="1"/>
    </xf>
    <xf numFmtId="0" fontId="62" fillId="0" borderId="24" xfId="7" applyFont="1" applyBorder="1" applyAlignment="1">
      <alignment horizontal="center"/>
    </xf>
    <xf numFmtId="0" fontId="66" fillId="8" borderId="0" xfId="0" applyFont="1" applyFill="1"/>
    <xf numFmtId="0" fontId="67" fillId="10" borderId="0" xfId="0" applyFont="1" applyFill="1" applyAlignment="1">
      <alignment horizontal="center" vertical="center"/>
    </xf>
    <xf numFmtId="0" fontId="28" fillId="0" borderId="0" xfId="0" applyFont="1" applyAlignment="1">
      <alignment horizontal="left" vertical="center"/>
    </xf>
    <xf numFmtId="0" fontId="10" fillId="14" borderId="1" xfId="0" applyFont="1" applyFill="1" applyBorder="1" applyAlignment="1">
      <alignment horizontal="center" vertical="center"/>
    </xf>
    <xf numFmtId="0" fontId="10" fillId="6" borderId="1" xfId="0" applyFont="1" applyFill="1" applyBorder="1" applyAlignment="1">
      <alignment horizontal="center" vertical="center"/>
    </xf>
    <xf numFmtId="0" fontId="10" fillId="9" borderId="1" xfId="0" applyFont="1" applyFill="1" applyBorder="1" applyAlignment="1">
      <alignment horizontal="center" vertical="center"/>
    </xf>
    <xf numFmtId="0" fontId="42" fillId="4" borderId="1" xfId="0" applyFont="1" applyFill="1" applyBorder="1" applyAlignment="1">
      <alignment horizontal="center" vertical="center"/>
    </xf>
    <xf numFmtId="0" fontId="0" fillId="0" borderId="5" xfId="0" applyBorder="1"/>
    <xf numFmtId="0" fontId="0" fillId="0" borderId="4" xfId="0" applyBorder="1"/>
    <xf numFmtId="0" fontId="68" fillId="2" borderId="21" xfId="0" applyFont="1" applyFill="1" applyBorder="1" applyAlignment="1">
      <alignment horizontal="center" vertical="center" wrapText="1"/>
    </xf>
    <xf numFmtId="0" fontId="68" fillId="2" borderId="14" xfId="0" applyFont="1" applyFill="1" applyBorder="1" applyAlignment="1">
      <alignment horizontal="center" vertical="center" wrapText="1"/>
    </xf>
    <xf numFmtId="0" fontId="68" fillId="2" borderId="20" xfId="0" applyFont="1" applyFill="1" applyBorder="1" applyAlignment="1">
      <alignment horizontal="center" vertical="center" wrapText="1"/>
    </xf>
    <xf numFmtId="0" fontId="0" fillId="0" borderId="17" xfId="0" applyBorder="1"/>
    <xf numFmtId="0" fontId="0" fillId="0" borderId="3" xfId="0" applyBorder="1"/>
    <xf numFmtId="0" fontId="0" fillId="0" borderId="15" xfId="0" applyBorder="1"/>
    <xf numFmtId="0" fontId="0" fillId="28" borderId="0" xfId="0" applyFill="1"/>
    <xf numFmtId="0" fontId="70" fillId="28" borderId="0" xfId="0" applyFont="1" applyFill="1" applyAlignment="1">
      <alignment vertical="top"/>
    </xf>
    <xf numFmtId="0" fontId="0" fillId="28" borderId="25" xfId="0" applyFill="1" applyBorder="1"/>
    <xf numFmtId="0" fontId="70" fillId="6" borderId="0" xfId="0" applyFont="1" applyFill="1" applyAlignment="1">
      <alignment vertical="top"/>
    </xf>
    <xf numFmtId="0" fontId="25" fillId="28" borderId="26" xfId="0" applyFont="1" applyFill="1" applyBorder="1" applyAlignment="1">
      <alignment horizontal="center" vertical="center"/>
    </xf>
    <xf numFmtId="0" fontId="25" fillId="28" borderId="25" xfId="0" applyFont="1" applyFill="1" applyBorder="1" applyAlignment="1">
      <alignment horizontal="center" vertical="center"/>
    </xf>
    <xf numFmtId="0" fontId="25" fillId="28" borderId="0" xfId="0" applyFont="1" applyFill="1" applyAlignment="1">
      <alignment horizontal="center" vertical="center"/>
    </xf>
    <xf numFmtId="0" fontId="25" fillId="28" borderId="0" xfId="0" applyFont="1" applyFill="1"/>
    <xf numFmtId="0" fontId="0" fillId="29" borderId="0" xfId="0" applyFill="1"/>
    <xf numFmtId="0" fontId="22" fillId="0" borderId="1" xfId="0" applyFont="1" applyBorder="1" applyAlignment="1">
      <alignment horizontal="center" vertical="center"/>
    </xf>
    <xf numFmtId="0" fontId="32" fillId="0" borderId="13" xfId="0" applyFont="1" applyBorder="1" applyAlignment="1">
      <alignment horizontal="center" vertical="center"/>
    </xf>
    <xf numFmtId="0" fontId="32" fillId="0" borderId="0" xfId="0" applyFont="1" applyBorder="1" applyAlignment="1">
      <alignment horizontal="center" vertical="center"/>
    </xf>
    <xf numFmtId="0" fontId="32" fillId="0" borderId="30"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Border="1" applyAlignment="1">
      <alignment horizontal="center" vertical="center"/>
    </xf>
    <xf numFmtId="0" fontId="33" fillId="0" borderId="0" xfId="0" applyFont="1" applyBorder="1" applyAlignment="1">
      <alignment horizontal="center" vertical="center"/>
    </xf>
    <xf numFmtId="0" fontId="33" fillId="0" borderId="30" xfId="0" applyFont="1" applyBorder="1" applyAlignment="1">
      <alignment horizontal="center" vertical="center"/>
    </xf>
    <xf numFmtId="0" fontId="34" fillId="16" borderId="0" xfId="0" applyFont="1" applyFill="1" applyBorder="1" applyAlignment="1">
      <alignment horizontal="center" vertical="center"/>
    </xf>
    <xf numFmtId="0" fontId="31" fillId="0" borderId="31" xfId="0" applyFont="1" applyBorder="1" applyAlignment="1">
      <alignment horizontal="center" vertical="center"/>
    </xf>
    <xf numFmtId="0" fontId="31" fillId="0" borderId="11" xfId="0" applyFont="1" applyBorder="1" applyAlignment="1">
      <alignment horizontal="center" vertical="center"/>
    </xf>
    <xf numFmtId="0" fontId="33" fillId="0" borderId="11" xfId="0" applyFont="1" applyBorder="1" applyAlignment="1">
      <alignment horizontal="center" vertical="center"/>
    </xf>
    <xf numFmtId="0" fontId="33" fillId="0" borderId="32" xfId="0" applyFont="1" applyBorder="1" applyAlignment="1">
      <alignment horizontal="center" vertical="center"/>
    </xf>
    <xf numFmtId="0" fontId="52" fillId="0" borderId="1" xfId="0" applyFont="1" applyBorder="1" applyAlignment="1">
      <alignment horizontal="center"/>
    </xf>
    <xf numFmtId="0" fontId="0" fillId="0" borderId="1" xfId="0" applyBorder="1" applyAlignment="1">
      <alignment horizontal="center" vertical="center" wrapText="1"/>
    </xf>
    <xf numFmtId="0" fontId="52" fillId="0" borderId="1" xfId="0" applyFont="1" applyBorder="1" applyAlignment="1">
      <alignment horizontal="center" vertical="center" wrapText="1"/>
    </xf>
    <xf numFmtId="0" fontId="52" fillId="31" borderId="1" xfId="0" applyFont="1" applyFill="1" applyBorder="1" applyAlignment="1">
      <alignment horizontal="center" vertical="center" wrapText="1"/>
    </xf>
    <xf numFmtId="0" fontId="52" fillId="31" borderId="1" xfId="0" applyFont="1" applyFill="1" applyBorder="1" applyAlignment="1">
      <alignment wrapText="1"/>
    </xf>
    <xf numFmtId="0" fontId="52" fillId="0" borderId="1" xfId="0" applyFont="1" applyFill="1" applyBorder="1" applyAlignment="1">
      <alignment horizontal="center" vertical="center"/>
    </xf>
    <xf numFmtId="0" fontId="72" fillId="0" borderId="1" xfId="0" applyFont="1" applyBorder="1" applyAlignment="1">
      <alignment vertical="center" wrapText="1"/>
    </xf>
    <xf numFmtId="0" fontId="57" fillId="0" borderId="0" xfId="0" applyFont="1" applyBorder="1"/>
    <xf numFmtId="0" fontId="52" fillId="19" borderId="1" xfId="0" applyFont="1" applyFill="1" applyBorder="1" applyAlignment="1">
      <alignment horizontal="center" vertical="center"/>
    </xf>
    <xf numFmtId="0" fontId="26" fillId="32" borderId="1" xfId="0" applyFont="1" applyFill="1" applyBorder="1" applyAlignment="1">
      <alignment horizontal="center" vertical="center"/>
    </xf>
    <xf numFmtId="0" fontId="26" fillId="32" borderId="1" xfId="0" applyFont="1" applyFill="1" applyBorder="1" applyAlignment="1">
      <alignment horizontal="center" vertical="center" wrapText="1"/>
    </xf>
    <xf numFmtId="2" fontId="0" fillId="0" borderId="1" xfId="0" applyNumberFormat="1" applyBorder="1"/>
    <xf numFmtId="0" fontId="0" fillId="3" borderId="1" xfId="0" applyFill="1" applyBorder="1" applyAlignment="1">
      <alignment horizontal="center" vertical="center"/>
    </xf>
    <xf numFmtId="0" fontId="52" fillId="3" borderId="1"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1" xfId="0" applyFont="1" applyFill="1" applyBorder="1" applyAlignment="1">
      <alignment horizontal="center" vertical="center" wrapText="1"/>
    </xf>
    <xf numFmtId="0" fontId="13" fillId="0" borderId="0" xfId="0" applyFont="1" applyBorder="1"/>
    <xf numFmtId="0" fontId="10" fillId="0" borderId="0" xfId="0" applyFont="1" applyBorder="1"/>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2" fontId="12" fillId="0" borderId="0" xfId="0" applyNumberFormat="1" applyFont="1" applyFill="1" applyBorder="1" applyAlignment="1">
      <alignment horizontal="center" vertical="center"/>
    </xf>
    <xf numFmtId="0" fontId="12" fillId="0" borderId="8" xfId="0" applyFont="1" applyFill="1" applyBorder="1" applyAlignment="1">
      <alignment horizontal="center" vertical="center"/>
    </xf>
    <xf numFmtId="2" fontId="12" fillId="0" borderId="8" xfId="0" applyNumberFormat="1" applyFont="1" applyFill="1" applyBorder="1" applyAlignment="1">
      <alignment horizontal="center" vertical="center"/>
    </xf>
    <xf numFmtId="0" fontId="12" fillId="33" borderId="1" xfId="0" applyFont="1" applyFill="1" applyBorder="1" applyAlignment="1">
      <alignment horizontal="center" vertical="center" wrapText="1"/>
    </xf>
    <xf numFmtId="2" fontId="12" fillId="0" borderId="0" xfId="0" applyNumberFormat="1" applyFont="1" applyFill="1" applyAlignment="1">
      <alignment horizontal="center" wrapText="1"/>
    </xf>
    <xf numFmtId="2" fontId="16" fillId="34" borderId="1" xfId="0" applyNumberFormat="1" applyFont="1" applyFill="1" applyBorder="1" applyAlignment="1">
      <alignment horizontal="center" vertical="center" wrapText="1"/>
    </xf>
    <xf numFmtId="0" fontId="52" fillId="0" borderId="1" xfId="0" applyFont="1" applyBorder="1" applyAlignment="1">
      <alignment horizontal="center" vertical="center"/>
    </xf>
    <xf numFmtId="0" fontId="7" fillId="0" borderId="0" xfId="1" applyFill="1" applyBorder="1"/>
    <xf numFmtId="0" fontId="75" fillId="17" borderId="1" xfId="0" applyFont="1" applyFill="1" applyBorder="1" applyAlignment="1">
      <alignment horizontal="center" vertical="center"/>
    </xf>
    <xf numFmtId="0" fontId="75" fillId="17" borderId="1" xfId="0" applyFont="1" applyFill="1" applyBorder="1" applyAlignment="1">
      <alignment horizontal="center" vertical="center" wrapText="1"/>
    </xf>
    <xf numFmtId="0" fontId="0" fillId="17" borderId="1" xfId="0" applyFill="1" applyBorder="1" applyAlignment="1">
      <alignment horizontal="center" vertical="center"/>
    </xf>
    <xf numFmtId="0" fontId="0" fillId="17" borderId="1" xfId="0" applyFill="1" applyBorder="1" applyAlignment="1">
      <alignment horizontal="center" vertical="center" wrapText="1"/>
    </xf>
    <xf numFmtId="0" fontId="52" fillId="0" borderId="1" xfId="0" applyFont="1" applyBorder="1" applyAlignment="1">
      <alignment horizontal="center" vertical="center"/>
    </xf>
    <xf numFmtId="0" fontId="25" fillId="8"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Fill="1" applyBorder="1" applyAlignment="1">
      <alignment horizontal="left" vertical="center"/>
    </xf>
    <xf numFmtId="0" fontId="26" fillId="19" borderId="1" xfId="0" applyFont="1" applyFill="1" applyBorder="1" applyAlignment="1">
      <alignment horizontal="center" vertical="center" wrapText="1"/>
    </xf>
    <xf numFmtId="166" fontId="0" fillId="0" borderId="1" xfId="2" applyNumberFormat="1" applyFont="1" applyBorder="1" applyAlignment="1">
      <alignment vertical="center"/>
    </xf>
    <xf numFmtId="166" fontId="52" fillId="19" borderId="1" xfId="2" applyNumberFormat="1" applyFont="1" applyFill="1" applyBorder="1" applyAlignment="1">
      <alignment horizontal="center" vertical="center"/>
    </xf>
    <xf numFmtId="0" fontId="52" fillId="0" borderId="1" xfId="0" applyFont="1" applyBorder="1" applyAlignment="1">
      <alignment horizontal="center" vertical="center"/>
    </xf>
    <xf numFmtId="0" fontId="26" fillId="3" borderId="1" xfId="0" applyFont="1" applyFill="1" applyBorder="1" applyAlignment="1">
      <alignment horizontal="center" vertical="center" wrapText="1"/>
    </xf>
    <xf numFmtId="0" fontId="50" fillId="0" borderId="5" xfId="0" applyFont="1" applyBorder="1" applyAlignment="1">
      <alignment horizontal="center" vertical="center"/>
    </xf>
    <xf numFmtId="0" fontId="67" fillId="23" borderId="0" xfId="0" applyFont="1" applyFill="1" applyBorder="1" applyAlignment="1">
      <alignment horizontal="right" vertical="center"/>
    </xf>
    <xf numFmtId="0" fontId="28" fillId="23" borderId="0" xfId="0" applyFont="1" applyFill="1" applyAlignment="1">
      <alignment horizontal="right"/>
    </xf>
    <xf numFmtId="0" fontId="67" fillId="23" borderId="0" xfId="0" applyFont="1" applyFill="1" applyBorder="1" applyAlignment="1">
      <alignment horizontal="center"/>
    </xf>
    <xf numFmtId="0" fontId="64" fillId="25" borderId="0" xfId="7" applyFont="1" applyFill="1" applyBorder="1" applyAlignment="1">
      <alignment vertical="center" wrapText="1"/>
    </xf>
    <xf numFmtId="0" fontId="7" fillId="0" borderId="0" xfId="1"/>
    <xf numFmtId="0" fontId="21" fillId="11" borderId="1" xfId="0" applyFont="1" applyFill="1" applyBorder="1" applyAlignment="1">
      <alignment horizontal="center" vertical="center" wrapText="1"/>
    </xf>
    <xf numFmtId="0" fontId="2" fillId="0" borderId="1" xfId="0" applyFont="1" applyBorder="1" applyAlignment="1">
      <alignment vertical="center"/>
    </xf>
    <xf numFmtId="0" fontId="52" fillId="0" borderId="0" xfId="0" applyFont="1" applyAlignment="1">
      <alignment horizontal="center" vertical="center"/>
    </xf>
    <xf numFmtId="1" fontId="12" fillId="0" borderId="1" xfId="0" applyNumberFormat="1" applyFont="1" applyBorder="1"/>
    <xf numFmtId="0" fontId="0" fillId="2" borderId="1" xfId="0"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ill="1"/>
    <xf numFmtId="0" fontId="0" fillId="0" borderId="1" xfId="0" applyBorder="1" applyAlignment="1">
      <alignment horizontal="center"/>
    </xf>
    <xf numFmtId="0" fontId="0" fillId="0" borderId="1" xfId="0" applyBorder="1" applyAlignment="1">
      <alignment horizontal="left"/>
    </xf>
    <xf numFmtId="0" fontId="0" fillId="0" borderId="0" xfId="0" applyFill="1" applyBorder="1"/>
    <xf numFmtId="0" fontId="0" fillId="35" borderId="1" xfId="0" applyFill="1" applyBorder="1"/>
    <xf numFmtId="0" fontId="4" fillId="5" borderId="3" xfId="0" applyFont="1" applyFill="1" applyBorder="1" applyAlignment="1">
      <alignment horizontal="center" vertical="center" wrapText="1"/>
    </xf>
    <xf numFmtId="0" fontId="0" fillId="35" borderId="1" xfId="0" applyFill="1" applyBorder="1" applyAlignment="1">
      <alignment horizontal="center"/>
    </xf>
    <xf numFmtId="0" fontId="0" fillId="0" borderId="1" xfId="0" applyBorder="1" applyAlignment="1">
      <alignment horizontal="center"/>
    </xf>
    <xf numFmtId="0" fontId="19" fillId="2" borderId="1" xfId="0" applyFont="1" applyFill="1" applyBorder="1" applyAlignment="1">
      <alignment horizontal="center" vertical="center" wrapText="1"/>
    </xf>
    <xf numFmtId="0" fontId="0" fillId="2" borderId="1" xfId="0" applyFill="1" applyBorder="1" applyAlignment="1">
      <alignment horizontal="center"/>
    </xf>
    <xf numFmtId="0" fontId="19" fillId="3" borderId="1" xfId="0" applyFont="1" applyFill="1" applyBorder="1" applyAlignment="1">
      <alignment horizontal="center" vertical="center" wrapText="1"/>
    </xf>
    <xf numFmtId="0" fontId="0" fillId="3" borderId="1" xfId="0" applyFill="1" applyBorder="1" applyAlignment="1">
      <alignment horizontal="center"/>
    </xf>
    <xf numFmtId="0" fontId="77" fillId="0" borderId="0" xfId="0" applyFont="1" applyAlignment="1">
      <alignment wrapText="1"/>
    </xf>
    <xf numFmtId="0" fontId="58" fillId="0" borderId="0" xfId="0" applyFont="1" applyAlignment="1">
      <alignment horizontal="center" vertical="center"/>
    </xf>
    <xf numFmtId="0" fontId="59" fillId="0" borderId="0" xfId="0" applyFont="1" applyAlignment="1">
      <alignment horizontal="center"/>
    </xf>
    <xf numFmtId="0" fontId="0" fillId="36" borderId="1" xfId="0" applyFill="1" applyBorder="1" applyAlignment="1">
      <alignment horizontal="center" vertical="center" wrapText="1"/>
    </xf>
    <xf numFmtId="0" fontId="0" fillId="0" borderId="0" xfId="0" applyAlignment="1">
      <alignment horizontal="center" vertical="center" wrapText="1"/>
    </xf>
    <xf numFmtId="0" fontId="78" fillId="0" borderId="0" xfId="0" applyFont="1" applyAlignment="1">
      <alignment horizontal="left" vertical="center" wrapText="1"/>
    </xf>
    <xf numFmtId="0" fontId="79" fillId="0" borderId="0" xfId="0" applyFont="1" applyBorder="1" applyAlignment="1">
      <alignment horizontal="center" vertical="center"/>
    </xf>
    <xf numFmtId="0" fontId="79" fillId="0" borderId="0" xfId="0" applyFont="1" applyBorder="1" applyAlignment="1">
      <alignment horizontal="center"/>
    </xf>
    <xf numFmtId="0" fontId="80" fillId="6" borderId="17" xfId="0" applyFont="1" applyFill="1" applyBorder="1"/>
    <xf numFmtId="0" fontId="79" fillId="0" borderId="0" xfId="0" applyFont="1" applyFill="1" applyBorder="1" applyAlignment="1">
      <alignment horizontal="center"/>
    </xf>
    <xf numFmtId="0" fontId="81" fillId="0" borderId="1" xfId="0" applyFont="1" applyFill="1" applyBorder="1" applyAlignment="1">
      <alignment horizontal="center" vertical="center" wrapText="1"/>
    </xf>
    <xf numFmtId="0" fontId="52" fillId="0" borderId="1" xfId="0" applyFont="1" applyFill="1" applyBorder="1" applyAlignment="1">
      <alignment vertical="center"/>
    </xf>
    <xf numFmtId="0" fontId="82" fillId="0"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83" fillId="0" borderId="1" xfId="0" applyFont="1" applyFill="1" applyBorder="1" applyAlignment="1">
      <alignment vertical="center" wrapText="1"/>
    </xf>
    <xf numFmtId="0" fontId="82" fillId="21" borderId="1" xfId="0" applyFont="1" applyFill="1" applyBorder="1" applyAlignment="1">
      <alignment vertical="center" wrapText="1"/>
    </xf>
    <xf numFmtId="0" fontId="46" fillId="16" borderId="1" xfId="0" applyFont="1" applyFill="1" applyBorder="1" applyAlignment="1">
      <alignment vertical="center" wrapText="1"/>
    </xf>
    <xf numFmtId="0" fontId="0" fillId="0" borderId="1" xfId="0" applyBorder="1" applyAlignment="1">
      <alignment vertical="center"/>
    </xf>
    <xf numFmtId="0" fontId="85" fillId="30" borderId="1" xfId="0" applyFont="1" applyFill="1" applyBorder="1" applyAlignment="1">
      <alignment horizontal="center" vertical="center"/>
    </xf>
    <xf numFmtId="0" fontId="52" fillId="16" borderId="29" xfId="0" applyFont="1" applyFill="1" applyBorder="1" applyAlignment="1">
      <alignment horizontal="center" vertical="center"/>
    </xf>
    <xf numFmtId="1" fontId="0" fillId="0" borderId="1" xfId="0" applyNumberFormat="1" applyBorder="1"/>
    <xf numFmtId="0" fontId="0" fillId="16" borderId="1" xfId="0" applyFill="1" applyBorder="1" applyAlignment="1">
      <alignment horizontal="center" vertical="center" wrapText="1"/>
    </xf>
    <xf numFmtId="0" fontId="6" fillId="21" borderId="0" xfId="0" applyFont="1" applyFill="1" applyBorder="1" applyAlignment="1">
      <alignment horizontal="left" vertical="center" wrapText="1"/>
    </xf>
    <xf numFmtId="0" fontId="83" fillId="0" borderId="1" xfId="0" applyFont="1" applyFill="1" applyBorder="1" applyAlignment="1">
      <alignment horizontal="center" vertical="center" wrapText="1"/>
    </xf>
    <xf numFmtId="0" fontId="82" fillId="0" borderId="1" xfId="0" applyFont="1" applyFill="1" applyBorder="1" applyAlignment="1">
      <alignment vertical="center" wrapText="1"/>
    </xf>
    <xf numFmtId="0" fontId="46"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Border="1" applyAlignment="1">
      <alignment horizontal="center"/>
    </xf>
    <xf numFmtId="0" fontId="51" fillId="0" borderId="1" xfId="0" applyFont="1" applyFill="1" applyBorder="1" applyAlignment="1">
      <alignment horizontal="center" vertical="center"/>
    </xf>
    <xf numFmtId="0" fontId="51" fillId="0" borderId="1" xfId="0" applyFont="1" applyFill="1" applyBorder="1" applyAlignment="1">
      <alignment horizontal="center" vertical="center" wrapText="1"/>
    </xf>
    <xf numFmtId="0" fontId="5" fillId="0" borderId="1" xfId="0" applyFont="1" applyBorder="1"/>
    <xf numFmtId="0" fontId="18" fillId="0" borderId="1" xfId="0" applyFont="1" applyFill="1" applyBorder="1"/>
    <xf numFmtId="0" fontId="5" fillId="0" borderId="1" xfId="0" applyFont="1" applyFill="1" applyBorder="1"/>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86" fillId="0" borderId="1" xfId="0" applyFont="1" applyBorder="1" applyAlignment="1">
      <alignment wrapText="1"/>
    </xf>
    <xf numFmtId="0" fontId="60" fillId="16" borderId="1" xfId="6" applyFont="1" applyFill="1" applyBorder="1" applyAlignment="1">
      <alignment horizontal="center" vertical="center" wrapText="1"/>
    </xf>
    <xf numFmtId="0" fontId="40" fillId="0" borderId="1" xfId="0" applyFont="1" applyBorder="1" applyAlignment="1">
      <alignment vertical="center"/>
    </xf>
    <xf numFmtId="164" fontId="40" fillId="0" borderId="1" xfId="5" applyNumberFormat="1" applyFont="1" applyBorder="1" applyAlignment="1">
      <alignment vertical="center"/>
    </xf>
    <xf numFmtId="164" fontId="40" fillId="16" borderId="1" xfId="5" applyNumberFormat="1" applyFont="1" applyFill="1" applyBorder="1"/>
    <xf numFmtId="0" fontId="0" fillId="0" borderId="1" xfId="0" applyFont="1" applyBorder="1"/>
    <xf numFmtId="0" fontId="87" fillId="0" borderId="1" xfId="0" applyFont="1" applyBorder="1"/>
    <xf numFmtId="164" fontId="0" fillId="0" borderId="1" xfId="0" applyNumberFormat="1" applyFont="1" applyBorder="1"/>
    <xf numFmtId="0" fontId="88" fillId="0" borderId="1" xfId="0" applyFont="1" applyBorder="1" applyAlignment="1">
      <alignment horizontal="center"/>
    </xf>
    <xf numFmtId="0" fontId="43" fillId="0" borderId="0" xfId="1" applyFont="1" applyFill="1" applyBorder="1" applyAlignment="1">
      <alignment horizontal="center" vertical="center"/>
    </xf>
    <xf numFmtId="0" fontId="88" fillId="2" borderId="1" xfId="0" applyFont="1" applyFill="1" applyBorder="1" applyAlignment="1">
      <alignment horizontal="center" vertical="center"/>
    </xf>
    <xf numFmtId="0" fontId="88" fillId="36" borderId="1" xfId="0" applyFont="1" applyFill="1" applyBorder="1" applyAlignment="1">
      <alignment horizontal="center" vertical="center"/>
    </xf>
    <xf numFmtId="0" fontId="0" fillId="0" borderId="1" xfId="0" applyFont="1" applyBorder="1" applyAlignment="1">
      <alignment horizontal="left" vertical="center"/>
    </xf>
    <xf numFmtId="1" fontId="0" fillId="0" borderId="1" xfId="0" applyNumberFormat="1" applyFont="1" applyBorder="1"/>
    <xf numFmtId="2" fontId="0" fillId="0" borderId="1" xfId="0" applyNumberFormat="1" applyFont="1" applyBorder="1"/>
    <xf numFmtId="0" fontId="90" fillId="0" borderId="1" xfId="0" applyFont="1" applyBorder="1"/>
    <xf numFmtId="0" fontId="92" fillId="0" borderId="1" xfId="0" applyFont="1" applyFill="1" applyBorder="1" applyAlignment="1">
      <alignment horizontal="center" vertical="center" wrapText="1"/>
    </xf>
    <xf numFmtId="0" fontId="93" fillId="0" borderId="1" xfId="0" applyFont="1" applyBorder="1" applyAlignment="1">
      <alignment vertical="center" wrapText="1"/>
    </xf>
    <xf numFmtId="0" fontId="94" fillId="0" borderId="1" xfId="0" applyFont="1" applyBorder="1" applyAlignment="1">
      <alignment vertical="center" wrapText="1"/>
    </xf>
    <xf numFmtId="0" fontId="3" fillId="0" borderId="1" xfId="0" applyFont="1" applyBorder="1"/>
    <xf numFmtId="0" fontId="95" fillId="0" borderId="1" xfId="0" applyFont="1" applyBorder="1"/>
    <xf numFmtId="0" fontId="92" fillId="6" borderId="1" xfId="0" applyFont="1" applyFill="1" applyBorder="1" applyAlignment="1">
      <alignment horizontal="center" vertical="center" wrapText="1"/>
    </xf>
    <xf numFmtId="0" fontId="96" fillId="16" borderId="0" xfId="0" applyFont="1" applyFill="1"/>
    <xf numFmtId="0" fontId="99" fillId="7" borderId="1"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89" fillId="21" borderId="0" xfId="0" applyFont="1" applyFill="1" applyBorder="1" applyAlignment="1">
      <alignment horizontal="left" vertical="center" wrapText="1"/>
    </xf>
    <xf numFmtId="0" fontId="44" fillId="6" borderId="0" xfId="0" applyFont="1" applyFill="1" applyAlignment="1">
      <alignment horizontal="center" vertical="center"/>
    </xf>
    <xf numFmtId="0" fontId="21" fillId="11" borderId="1" xfId="0" applyFont="1" applyFill="1" applyBorder="1" applyAlignment="1">
      <alignment horizontal="center" vertical="center" wrapText="1"/>
    </xf>
    <xf numFmtId="0" fontId="43" fillId="12" borderId="0" xfId="1" applyFont="1" applyFill="1" applyBorder="1" applyAlignment="1">
      <alignment horizontal="center" vertical="center"/>
    </xf>
    <xf numFmtId="0" fontId="44" fillId="6" borderId="0" xfId="0" applyFont="1" applyFill="1" applyAlignment="1">
      <alignment horizontal="center"/>
    </xf>
    <xf numFmtId="0" fontId="89" fillId="21" borderId="18" xfId="0" applyFont="1" applyFill="1" applyBorder="1" applyAlignment="1">
      <alignment horizontal="left" vertical="center" wrapText="1"/>
    </xf>
    <xf numFmtId="0" fontId="43" fillId="12" borderId="0" xfId="1" applyFont="1" applyFill="1" applyBorder="1" applyAlignment="1">
      <alignment horizontal="center"/>
    </xf>
    <xf numFmtId="0" fontId="97" fillId="21" borderId="18" xfId="0" applyFont="1" applyFill="1" applyBorder="1" applyAlignment="1">
      <alignment horizontal="left" vertical="center" wrapText="1"/>
    </xf>
    <xf numFmtId="0" fontId="97" fillId="21" borderId="0" xfId="0" applyFont="1" applyFill="1" applyBorder="1" applyAlignment="1">
      <alignment horizontal="left" vertical="center" wrapText="1"/>
    </xf>
    <xf numFmtId="0" fontId="49" fillId="6" borderId="0" xfId="0" applyFont="1" applyFill="1" applyAlignment="1">
      <alignment horizontal="center" vertical="center"/>
    </xf>
    <xf numFmtId="0" fontId="36" fillId="8" borderId="0" xfId="0" applyFont="1" applyFill="1" applyAlignment="1">
      <alignment horizontal="center" vertical="center"/>
    </xf>
    <xf numFmtId="0" fontId="35" fillId="8" borderId="0" xfId="0" applyFont="1" applyFill="1" applyAlignment="1">
      <alignment horizontal="center" vertical="center"/>
    </xf>
    <xf numFmtId="0" fontId="30" fillId="7" borderId="27" xfId="0" applyFont="1" applyFill="1" applyBorder="1" applyAlignment="1">
      <alignment horizontal="center" vertical="center"/>
    </xf>
    <xf numFmtId="0" fontId="30" fillId="7" borderId="28" xfId="0" applyFont="1" applyFill="1" applyBorder="1" applyAlignment="1">
      <alignment horizontal="center" vertical="center"/>
    </xf>
    <xf numFmtId="0" fontId="30" fillId="7" borderId="29" xfId="0" applyFont="1" applyFill="1" applyBorder="1" applyAlignment="1">
      <alignment horizontal="center" vertical="center"/>
    </xf>
    <xf numFmtId="0" fontId="52" fillId="0" borderId="3" xfId="0" applyFont="1" applyBorder="1" applyAlignment="1">
      <alignment horizontal="center" vertical="center" wrapText="1"/>
    </xf>
    <xf numFmtId="0" fontId="52" fillId="0" borderId="22" xfId="0" applyFont="1" applyBorder="1" applyAlignment="1">
      <alignment horizontal="center" vertical="center" wrapText="1"/>
    </xf>
    <xf numFmtId="0" fontId="52" fillId="0" borderId="14" xfId="0" applyFont="1" applyBorder="1" applyAlignment="1">
      <alignment horizontal="center" vertical="center" wrapText="1"/>
    </xf>
    <xf numFmtId="0" fontId="0" fillId="0" borderId="2" xfId="0" applyBorder="1" applyAlignment="1">
      <alignment horizontal="center" vertical="center"/>
    </xf>
    <xf numFmtId="0" fontId="71" fillId="27" borderId="0" xfId="0" applyFont="1" applyFill="1" applyAlignment="1">
      <alignment horizontal="center" vertical="center"/>
    </xf>
    <xf numFmtId="0" fontId="69" fillId="26" borderId="0" xfId="0" applyFont="1" applyFill="1" applyAlignment="1">
      <alignment horizontal="center" vertical="center"/>
    </xf>
    <xf numFmtId="0" fontId="52" fillId="4" borderId="0" xfId="0" applyFont="1" applyFill="1" applyAlignment="1">
      <alignment horizontal="center" vertical="center"/>
    </xf>
    <xf numFmtId="0" fontId="14" fillId="4" borderId="18"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23" fillId="18" borderId="4" xfId="0" applyFont="1" applyFill="1" applyBorder="1" applyAlignment="1">
      <alignment horizontal="center" vertical="center"/>
    </xf>
    <xf numFmtId="0" fontId="23" fillId="18" borderId="1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2" xfId="0" applyFont="1" applyFill="1" applyBorder="1" applyAlignment="1">
      <alignment horizontal="center" vertical="center"/>
    </xf>
    <xf numFmtId="0" fontId="37" fillId="18" borderId="4" xfId="0" applyFont="1" applyFill="1" applyBorder="1" applyAlignment="1">
      <alignment horizontal="center" vertical="center"/>
    </xf>
    <xf numFmtId="0" fontId="37" fillId="18" borderId="12" xfId="0" applyFont="1" applyFill="1" applyBorder="1" applyAlignment="1">
      <alignment horizontal="center" vertical="center"/>
    </xf>
    <xf numFmtId="0" fontId="73" fillId="0" borderId="2" xfId="0" applyFont="1" applyBorder="1" applyAlignment="1">
      <alignment horizontal="center" vertical="center"/>
    </xf>
    <xf numFmtId="0" fontId="64" fillId="25" borderId="37" xfId="7" applyFont="1" applyFill="1" applyBorder="1" applyAlignment="1">
      <alignment horizontal="center" vertical="center" wrapText="1"/>
    </xf>
    <xf numFmtId="0" fontId="64" fillId="25" borderId="38" xfId="7" applyFont="1" applyFill="1" applyBorder="1" applyAlignment="1">
      <alignment horizontal="center" vertical="center" wrapText="1"/>
    </xf>
    <xf numFmtId="0" fontId="42" fillId="20" borderId="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98" fillId="7" borderId="4" xfId="0" applyFont="1" applyFill="1" applyBorder="1" applyAlignment="1">
      <alignment horizontal="center" vertical="center" wrapText="1"/>
    </xf>
    <xf numFmtId="0" fontId="98" fillId="7" borderId="12" xfId="0" applyFont="1" applyFill="1" applyBorder="1" applyAlignment="1">
      <alignment horizontal="center" vertical="center" wrapText="1"/>
    </xf>
    <xf numFmtId="0" fontId="98" fillId="7" borderId="5" xfId="0" applyFont="1" applyFill="1" applyBorder="1" applyAlignment="1">
      <alignment horizontal="center" vertical="center" wrapText="1"/>
    </xf>
    <xf numFmtId="0" fontId="60" fillId="16" borderId="1" xfId="6" applyFont="1" applyFill="1" applyBorder="1" applyAlignment="1">
      <alignment horizontal="left"/>
    </xf>
    <xf numFmtId="0" fontId="55" fillId="0" borderId="0" xfId="0" applyFont="1" applyAlignment="1">
      <alignment horizontal="center"/>
    </xf>
    <xf numFmtId="0" fontId="54" fillId="12" borderId="0" xfId="1" applyFont="1" applyFill="1" applyBorder="1" applyAlignment="1">
      <alignment horizontal="center" vertical="center"/>
    </xf>
    <xf numFmtId="0" fontId="16" fillId="0" borderId="1" xfId="0" applyFont="1" applyBorder="1" applyAlignment="1">
      <alignment horizontal="left"/>
    </xf>
    <xf numFmtId="0" fontId="57" fillId="31" borderId="1" xfId="0" applyFont="1" applyFill="1" applyBorder="1" applyAlignment="1">
      <alignment horizontal="left" vertical="center" wrapText="1"/>
    </xf>
    <xf numFmtId="0" fontId="76" fillId="19" borderId="2" xfId="0" applyFont="1" applyFill="1" applyBorder="1" applyAlignment="1">
      <alignment horizontal="center" vertical="center"/>
    </xf>
    <xf numFmtId="0" fontId="56" fillId="0" borderId="1" xfId="0" applyFont="1" applyBorder="1" applyAlignment="1">
      <alignment horizontal="center" vertical="center" wrapText="1"/>
    </xf>
    <xf numFmtId="0" fontId="46" fillId="31" borderId="1" xfId="0" applyFont="1" applyFill="1" applyBorder="1" applyAlignment="1">
      <alignment horizontal="left" vertical="center" wrapText="1"/>
    </xf>
    <xf numFmtId="0" fontId="88" fillId="2" borderId="1" xfId="0" applyFont="1" applyFill="1" applyBorder="1" applyAlignment="1">
      <alignment horizontal="center" vertical="center" wrapText="1"/>
    </xf>
    <xf numFmtId="0" fontId="88" fillId="36" borderId="1" xfId="0" applyFont="1" applyFill="1" applyBorder="1" applyAlignment="1">
      <alignment horizontal="center" vertical="center" wrapText="1"/>
    </xf>
    <xf numFmtId="0" fontId="52" fillId="36" borderId="2" xfId="0" applyFont="1" applyFill="1" applyBorder="1" applyAlignment="1">
      <alignment horizontal="center" vertical="center"/>
    </xf>
    <xf numFmtId="0" fontId="12" fillId="33" borderId="33" xfId="0" applyFont="1" applyFill="1" applyBorder="1" applyAlignment="1">
      <alignment horizontal="center" vertical="center"/>
    </xf>
    <xf numFmtId="0" fontId="12" fillId="33" borderId="36" xfId="0" applyFont="1" applyFill="1" applyBorder="1" applyAlignment="1">
      <alignment horizontal="center" vertical="center"/>
    </xf>
    <xf numFmtId="0" fontId="12" fillId="33" borderId="33" xfId="0" applyFont="1" applyFill="1" applyBorder="1" applyAlignment="1">
      <alignment horizontal="center" vertical="center" wrapText="1"/>
    </xf>
    <xf numFmtId="0" fontId="12" fillId="33" borderId="34" xfId="0" applyFont="1" applyFill="1" applyBorder="1" applyAlignment="1">
      <alignment horizontal="center" vertical="center" wrapText="1"/>
    </xf>
    <xf numFmtId="0" fontId="12" fillId="33" borderId="35" xfId="0" applyFont="1" applyFill="1" applyBorder="1" applyAlignment="1">
      <alignment horizontal="center" vertical="center" wrapText="1"/>
    </xf>
    <xf numFmtId="2" fontId="16" fillId="0" borderId="4" xfId="0" applyNumberFormat="1" applyFont="1" applyFill="1" applyBorder="1" applyAlignment="1">
      <alignment horizontal="center" vertical="center" wrapText="1"/>
    </xf>
    <xf numFmtId="2" fontId="16" fillId="0" borderId="12"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0" fontId="74" fillId="33" borderId="9" xfId="0" applyFont="1" applyFill="1" applyBorder="1" applyAlignment="1">
      <alignment horizontal="center" vertical="center"/>
    </xf>
    <xf numFmtId="0" fontId="74" fillId="33" borderId="7" xfId="0" applyFont="1" applyFill="1" applyBorder="1" applyAlignment="1">
      <alignment horizontal="center" vertical="center"/>
    </xf>
    <xf numFmtId="0" fontId="74" fillId="33" borderId="10" xfId="0" applyFont="1" applyFill="1" applyBorder="1" applyAlignment="1">
      <alignment horizontal="center" vertical="center"/>
    </xf>
    <xf numFmtId="0" fontId="47" fillId="33" borderId="9" xfId="0" applyFont="1" applyFill="1" applyBorder="1" applyAlignment="1">
      <alignment horizontal="center" vertical="center"/>
    </xf>
    <xf numFmtId="0" fontId="47" fillId="33" borderId="7" xfId="0" applyFont="1" applyFill="1" applyBorder="1" applyAlignment="1">
      <alignment horizontal="center" vertical="center"/>
    </xf>
    <xf numFmtId="0" fontId="47" fillId="33" borderId="10" xfId="0" applyFont="1" applyFill="1" applyBorder="1" applyAlignment="1">
      <alignment horizontal="center" vertical="center"/>
    </xf>
    <xf numFmtId="0" fontId="48" fillId="12" borderId="0" xfId="1" applyFont="1" applyFill="1" applyBorder="1" applyAlignment="1">
      <alignment horizontal="center" vertical="center"/>
    </xf>
    <xf numFmtId="0" fontId="91" fillId="17" borderId="0" xfId="0" applyFont="1" applyFill="1" applyAlignment="1">
      <alignment horizontal="center" vertical="center"/>
    </xf>
    <xf numFmtId="0" fontId="91" fillId="0" borderId="0" xfId="0" applyFont="1" applyFill="1" applyAlignment="1">
      <alignment horizontal="center" vertical="center"/>
    </xf>
    <xf numFmtId="0" fontId="52" fillId="0" borderId="1" xfId="0" applyFont="1" applyFill="1" applyBorder="1" applyAlignment="1">
      <alignment horizontal="center" vertical="center"/>
    </xf>
    <xf numFmtId="0" fontId="52" fillId="17" borderId="1" xfId="0" applyFont="1" applyFill="1" applyBorder="1" applyAlignment="1">
      <alignment horizontal="center" vertical="center"/>
    </xf>
    <xf numFmtId="0" fontId="0" fillId="16" borderId="27" xfId="0" applyFill="1" applyBorder="1" applyAlignment="1">
      <alignment horizontal="center" vertical="center" wrapText="1"/>
    </xf>
    <xf numFmtId="0" fontId="0" fillId="16" borderId="28" xfId="0" applyFill="1" applyBorder="1" applyAlignment="1">
      <alignment horizontal="center" vertical="center" wrapText="1"/>
    </xf>
    <xf numFmtId="0" fontId="0" fillId="16" borderId="31" xfId="0" applyFill="1" applyBorder="1" applyAlignment="1">
      <alignment horizontal="center" vertical="center" wrapText="1"/>
    </xf>
    <xf numFmtId="0" fontId="0" fillId="16" borderId="11" xfId="0" applyFill="1" applyBorder="1" applyAlignment="1">
      <alignment horizontal="center" vertical="center" wrapText="1"/>
    </xf>
    <xf numFmtId="0" fontId="15" fillId="5" borderId="15" xfId="0" applyFont="1" applyFill="1" applyBorder="1" applyAlignment="1">
      <alignment horizontal="center" vertical="center"/>
    </xf>
    <xf numFmtId="0" fontId="15" fillId="5" borderId="16" xfId="0" applyFont="1" applyFill="1" applyBorder="1" applyAlignment="1">
      <alignment horizontal="center" vertical="center"/>
    </xf>
    <xf numFmtId="0" fontId="8" fillId="0" borderId="2"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8" fillId="5" borderId="2" xfId="0" applyFont="1" applyFill="1" applyBorder="1" applyAlignment="1">
      <alignment horizontal="center" vertical="center"/>
    </xf>
    <xf numFmtId="0" fontId="4" fillId="0" borderId="2" xfId="0" applyFont="1" applyBorder="1" applyAlignment="1">
      <alignment horizontal="center" vertical="center"/>
    </xf>
    <xf numFmtId="0" fontId="0" fillId="0" borderId="1" xfId="0" applyBorder="1" applyAlignment="1">
      <alignment horizontal="center"/>
    </xf>
    <xf numFmtId="0" fontId="83" fillId="0" borderId="1" xfId="0" applyFont="1" applyFill="1" applyBorder="1" applyAlignment="1">
      <alignment horizontal="center" vertical="center" wrapText="1"/>
    </xf>
    <xf numFmtId="0" fontId="40" fillId="16" borderId="0" xfId="0" applyFont="1" applyFill="1" applyAlignment="1">
      <alignment horizontal="center"/>
    </xf>
    <xf numFmtId="0" fontId="26" fillId="6" borderId="1" xfId="0" applyFont="1" applyFill="1" applyBorder="1" applyAlignment="1">
      <alignment horizontal="center" vertical="center" wrapText="1"/>
    </xf>
    <xf numFmtId="0" fontId="84" fillId="7" borderId="0" xfId="0" applyFont="1" applyFill="1" applyAlignment="1">
      <alignment horizontal="center" vertical="center"/>
    </xf>
    <xf numFmtId="0" fontId="52" fillId="0" borderId="0" xfId="0" applyFont="1" applyAlignment="1">
      <alignment horizontal="center" vertical="center"/>
    </xf>
    <xf numFmtId="0" fontId="58" fillId="0" borderId="0" xfId="0" applyFont="1" applyAlignment="1">
      <alignment horizontal="center" vertical="center" wrapText="1"/>
    </xf>
  </cellXfs>
  <cellStyles count="8">
    <cellStyle name="ბმული" xfId="1" builtinId="8"/>
    <cellStyle name="ვალუტა" xfId="5" builtinId="4"/>
    <cellStyle name="მძიმე" xfId="2" builtinId="3"/>
    <cellStyle name="შენიშვნა" xfId="6" builtinId="10"/>
    <cellStyle name="ჩვეულებრივი" xfId="0" builtinId="0"/>
    <cellStyle name="ჩვეულებრივი 2" xfId="3"/>
    <cellStyle name="ჩვეულებრივი 3" xfId="4"/>
    <cellStyle name="ჩვეულებრივი 4" xfId="7"/>
  </cellStyles>
  <dxfs count="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theme="0"/>
        <name val="Sylfaen"/>
        <scheme val="minor"/>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color rgb="FFC00000"/>
      </font>
      <fill>
        <patternFill patternType="none">
          <bgColor auto="1"/>
        </patternFill>
      </fill>
    </dxf>
    <dxf>
      <font>
        <color theme="0"/>
      </font>
      <fill>
        <patternFill>
          <bgColor theme="9"/>
        </patternFill>
      </fill>
    </dxf>
    <dxf>
      <font>
        <color theme="0"/>
      </font>
      <fill>
        <patternFill>
          <bgColor theme="9"/>
        </patternFill>
      </fill>
    </dxf>
    <dxf>
      <font>
        <strike/>
        <color rgb="FFC00000"/>
      </font>
    </dxf>
    <dxf>
      <font>
        <color theme="0"/>
      </font>
      <fill>
        <patternFill>
          <bgColor theme="9"/>
        </patternFill>
      </fill>
    </dxf>
    <dxf>
      <font>
        <strike/>
        <color rgb="FFC00000"/>
      </font>
    </dxf>
    <dxf>
      <font>
        <strike val="0"/>
        <color theme="0"/>
      </font>
      <fill>
        <patternFill>
          <bgColor theme="9"/>
        </patternFill>
      </fill>
    </dxf>
    <dxf>
      <font>
        <strike/>
        <color rgb="FFC00000"/>
      </font>
    </dxf>
    <dxf>
      <font>
        <strike val="0"/>
        <color theme="0"/>
      </font>
      <fill>
        <patternFill>
          <bgColor theme="9"/>
        </patternFill>
      </fill>
    </dxf>
    <dxf>
      <font>
        <strike/>
        <color rgb="FFC00000"/>
      </font>
    </dxf>
    <dxf>
      <font>
        <strike val="0"/>
        <color theme="0"/>
      </font>
      <fill>
        <patternFill>
          <bgColor theme="9"/>
        </patternFill>
      </fill>
    </dxf>
    <dxf>
      <font>
        <strike/>
        <color rgb="FFC00000"/>
      </font>
    </dxf>
    <dxf>
      <font>
        <strike val="0"/>
        <color theme="0"/>
      </font>
      <fill>
        <patternFill>
          <bgColor theme="9"/>
        </patternFill>
      </fill>
    </dxf>
    <dxf>
      <font>
        <strike/>
        <color rgb="FFC00000"/>
      </font>
    </dxf>
    <dxf>
      <font>
        <strike val="0"/>
        <color theme="0"/>
      </font>
      <fill>
        <patternFill>
          <bgColor theme="9"/>
        </patternFill>
      </fill>
    </dxf>
    <dxf>
      <font>
        <strike/>
        <color rgb="FFC00000"/>
      </font>
    </dxf>
    <dxf>
      <font>
        <strike val="0"/>
        <color theme="0"/>
      </font>
      <fill>
        <patternFill>
          <bgColor theme="9"/>
        </patternFill>
      </fill>
    </dxf>
    <dxf>
      <font>
        <strike/>
        <color rgb="FFC00000"/>
      </font>
    </dxf>
    <dxf>
      <font>
        <strike/>
        <color rgb="FFC00000"/>
      </font>
      <fill>
        <patternFill patternType="none">
          <bgColor auto="1"/>
        </patternFill>
      </fill>
    </dxf>
    <dxf>
      <font>
        <color theme="0"/>
      </font>
      <fill>
        <patternFill>
          <bgColor theme="9"/>
        </patternFill>
      </fill>
    </dxf>
    <dxf>
      <font>
        <color theme="0"/>
      </font>
      <fill>
        <patternFill>
          <bgColor theme="9"/>
        </patternFill>
      </fill>
    </dxf>
    <dxf>
      <font>
        <strike/>
        <color rgb="FFC00000"/>
      </font>
    </dxf>
    <dxf>
      <font>
        <color theme="0"/>
      </font>
      <fill>
        <patternFill>
          <bgColor theme="9"/>
        </patternFill>
      </fill>
    </dxf>
    <dxf>
      <font>
        <strike/>
        <color rgb="FFC00000"/>
      </font>
    </dxf>
    <dxf>
      <font>
        <strike val="0"/>
        <color theme="0"/>
      </font>
      <fill>
        <patternFill>
          <bgColor theme="9"/>
        </patternFill>
      </fill>
    </dxf>
    <dxf>
      <font>
        <strike/>
        <color rgb="FFC00000"/>
      </font>
    </dxf>
    <dxf>
      <font>
        <strike val="0"/>
        <color theme="0"/>
      </font>
      <fill>
        <patternFill>
          <bgColor theme="9"/>
        </patternFill>
      </fill>
    </dxf>
    <dxf>
      <font>
        <strike/>
        <color rgb="FFC00000"/>
      </font>
    </dxf>
    <dxf>
      <font>
        <strike val="0"/>
        <color theme="0"/>
      </font>
      <fill>
        <patternFill>
          <bgColor theme="9"/>
        </patternFill>
      </fill>
    </dxf>
    <dxf>
      <font>
        <strike/>
        <color rgb="FFC00000"/>
      </font>
    </dxf>
    <dxf>
      <font>
        <strike val="0"/>
        <color theme="0"/>
      </font>
      <fill>
        <patternFill>
          <bgColor theme="9"/>
        </patternFill>
      </fill>
    </dxf>
    <dxf>
      <font>
        <strike/>
        <color rgb="FFC00000"/>
      </font>
    </dxf>
    <dxf>
      <font>
        <strike val="0"/>
        <color theme="0"/>
      </font>
      <fill>
        <patternFill>
          <bgColor theme="9"/>
        </patternFill>
      </fill>
    </dxf>
    <dxf>
      <font>
        <strike/>
        <color rgb="FFC00000"/>
      </font>
    </dxf>
    <dxf>
      <font>
        <strike val="0"/>
        <color theme="0"/>
      </font>
      <fill>
        <patternFill>
          <bgColor theme="9"/>
        </patternFill>
      </fill>
    </dxf>
    <dxf>
      <font>
        <strike/>
        <color rgb="FFC00000"/>
      </font>
    </dxf>
  </dxfs>
  <tableStyles count="0" defaultTableStyle="TableStyleMedium2" defaultPivotStyle="PivotStyleLight16"/>
  <colors>
    <mruColors>
      <color rgb="FF33CCCC"/>
      <color rgb="FF99FF33"/>
      <color rgb="FF996633"/>
      <color rgb="FF3333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onnections" Target="connections.xml"/><Relationship Id="rId40" Type="http://schemas.openxmlformats.org/officeDocument/2006/relationships/powerPivotData" Target="model/item.data"/><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ka-GE">
                <a:latin typeface="+mj-lt"/>
              </a:rPr>
              <a:t>გამოკითხულ</a:t>
            </a:r>
            <a:r>
              <a:rPr lang="ka-GE" baseline="0">
                <a:latin typeface="+mj-lt"/>
              </a:rPr>
              <a:t> მოსწავლეთა</a:t>
            </a:r>
          </a:p>
          <a:p>
            <a:pPr>
              <a:defRPr/>
            </a:pPr>
            <a:r>
              <a:rPr lang="ka-GE" baseline="0">
                <a:latin typeface="+mj-lt"/>
              </a:rPr>
              <a:t>შედეგები</a:t>
            </a:r>
            <a:endParaRPr lang="ka-GE">
              <a:latin typeface="+mj-l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a-GE"/>
        </a:p>
      </c:txPr>
    </c:title>
    <c:autoTitleDeleted val="0"/>
    <c:plotArea>
      <c:layout/>
      <c:barChart>
        <c:barDir val="col"/>
        <c:grouping val="clustered"/>
        <c:varyColors val="0"/>
        <c:ser>
          <c:idx val="0"/>
          <c:order val="0"/>
          <c:tx>
            <c:strRef>
              <c:f>'17'!$C$17</c:f>
              <c:strCache>
                <c:ptCount val="1"/>
                <c:pt idx="0">
                  <c:v>რაოდენობა</c:v>
                </c:pt>
              </c:strCache>
            </c:strRef>
          </c:tx>
          <c:spPr>
            <a:solidFill>
              <a:schemeClr val="accent1"/>
            </a:solidFill>
            <a:ln>
              <a:noFill/>
            </a:ln>
            <a:effectLst/>
          </c:spPr>
          <c:invertIfNegative val="0"/>
          <c:dPt>
            <c:idx val="1"/>
            <c:invertIfNegative val="0"/>
            <c:bubble3D val="0"/>
            <c:spPr>
              <a:solidFill>
                <a:srgbClr val="FF0000"/>
              </a:solidFill>
              <a:ln>
                <a:noFill/>
              </a:ln>
              <a:effectLst/>
            </c:spPr>
            <c:extLst>
              <c:ext xmlns:c16="http://schemas.microsoft.com/office/drawing/2014/chart" uri="{C3380CC4-5D6E-409C-BE32-E72D297353CC}">
                <c16:uniqueId val="{00000001-2C6E-45EB-BA43-90C9F88AE523}"/>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2-2C6E-45EB-BA43-90C9F88AE523}"/>
              </c:ext>
            </c:extLst>
          </c:dPt>
          <c:dPt>
            <c:idx val="3"/>
            <c:invertIfNegative val="0"/>
            <c:bubble3D val="0"/>
            <c:spPr>
              <a:solidFill>
                <a:srgbClr val="FFFF00"/>
              </a:solidFill>
              <a:ln>
                <a:noFill/>
              </a:ln>
              <a:effectLst/>
            </c:spPr>
            <c:extLst>
              <c:ext xmlns:c16="http://schemas.microsoft.com/office/drawing/2014/chart" uri="{C3380CC4-5D6E-409C-BE32-E72D297353CC}">
                <c16:uniqueId val="{00000004-2C6E-45EB-BA43-90C9F88AE523}"/>
              </c:ext>
            </c:extLst>
          </c:dPt>
          <c:dPt>
            <c:idx val="4"/>
            <c:invertIfNegative val="0"/>
            <c:bubble3D val="0"/>
            <c:spPr>
              <a:solidFill>
                <a:srgbClr val="7030A0"/>
              </a:solidFill>
              <a:ln>
                <a:noFill/>
              </a:ln>
              <a:effectLst/>
            </c:spPr>
            <c:extLst>
              <c:ext xmlns:c16="http://schemas.microsoft.com/office/drawing/2014/chart" uri="{C3380CC4-5D6E-409C-BE32-E72D297353CC}">
                <c16:uniqueId val="{00000006-2C6E-45EB-BA43-90C9F88AE5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'17'!$B$18:$B$22</c:f>
              <c:strCache>
                <c:ptCount val="5"/>
                <c:pt idx="0">
                  <c:v>ლურჯი</c:v>
                </c:pt>
                <c:pt idx="1">
                  <c:v>წითელი</c:v>
                </c:pt>
                <c:pt idx="2">
                  <c:v>მწვანე</c:v>
                </c:pt>
                <c:pt idx="3">
                  <c:v>ყვითელი</c:v>
                </c:pt>
                <c:pt idx="4">
                  <c:v>იასამნისფერი</c:v>
                </c:pt>
              </c:strCache>
            </c:strRef>
          </c:cat>
          <c:val>
            <c:numRef>
              <c:f>'17'!$C$18:$C$22</c:f>
              <c:numCache>
                <c:formatCode>General</c:formatCode>
                <c:ptCount val="5"/>
                <c:pt idx="0">
                  <c:v>3</c:v>
                </c:pt>
                <c:pt idx="1">
                  <c:v>2</c:v>
                </c:pt>
                <c:pt idx="2">
                  <c:v>4</c:v>
                </c:pt>
                <c:pt idx="3">
                  <c:v>5</c:v>
                </c:pt>
                <c:pt idx="4">
                  <c:v>4</c:v>
                </c:pt>
              </c:numCache>
            </c:numRef>
          </c:val>
          <c:extLst>
            <c:ext xmlns:c16="http://schemas.microsoft.com/office/drawing/2014/chart" uri="{C3380CC4-5D6E-409C-BE32-E72D297353CC}">
              <c16:uniqueId val="{00000000-2C6E-45EB-BA43-90C9F88AE523}"/>
            </c:ext>
          </c:extLst>
        </c:ser>
        <c:dLbls>
          <c:showLegendKey val="0"/>
          <c:showVal val="1"/>
          <c:showCatName val="0"/>
          <c:showSerName val="0"/>
          <c:showPercent val="0"/>
          <c:showBubbleSize val="0"/>
        </c:dLbls>
        <c:gapWidth val="219"/>
        <c:overlap val="-27"/>
        <c:axId val="139561600"/>
        <c:axId val="139567488"/>
      </c:barChart>
      <c:catAx>
        <c:axId val="13956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39567488"/>
        <c:crosses val="autoZero"/>
        <c:auto val="1"/>
        <c:lblAlgn val="ctr"/>
        <c:lblOffset val="100"/>
        <c:noMultiLvlLbl val="0"/>
      </c:catAx>
      <c:valAx>
        <c:axId val="139567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39561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ka-GE"/>
              <a:t>იმერეთის მხარის უღელტეხილები</a:t>
            </a:r>
            <a:endParaRPr lang="en-US"/>
          </a:p>
        </c:rich>
      </c:tx>
      <c:layout>
        <c:manualLayout>
          <c:xMode val="edge"/>
          <c:yMode val="edge"/>
          <c:x val="0.17238664444052926"/>
          <c:y val="6.4064064064064064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ka-GE"/>
        </a:p>
      </c:txPr>
    </c:title>
    <c:autoTitleDeleted val="0"/>
    <c:plotArea>
      <c:layout>
        <c:manualLayout>
          <c:layoutTarget val="inner"/>
          <c:xMode val="edge"/>
          <c:yMode val="edge"/>
          <c:x val="5.025361633180736E-2"/>
          <c:y val="0.2180038012489818"/>
          <c:w val="0.94951233505450361"/>
          <c:h val="0.6812081372711295"/>
        </c:manualLayout>
      </c:layout>
      <c:barChart>
        <c:barDir val="col"/>
        <c:grouping val="clustered"/>
        <c:varyColors val="0"/>
        <c:ser>
          <c:idx val="0"/>
          <c:order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დედაბერის (ლიხის ქედი)</c:v>
              </c:pt>
              <c:pt idx="1">
                <c:v>სურამის უღელტეხილი</c:v>
              </c:pt>
              <c:pt idx="2">
                <c:v>ზეკარის უღელტეხილი</c:v>
              </c:pt>
              <c:pt idx="3">
                <c:v>კორტოხის უღელტეხილი</c:v>
              </c:pt>
              <c:pt idx="4">
                <c:v>რიკოთის უღელტეხილი</c:v>
              </c:pt>
              <c:pt idx="5">
                <c:v>ხიხათის უღელტეხილი</c:v>
              </c:pt>
            </c:strLit>
          </c:cat>
          <c:val>
            <c:numLit>
              <c:formatCode>General</c:formatCode>
              <c:ptCount val="6"/>
              <c:pt idx="0">
                <c:v>1100</c:v>
              </c:pt>
              <c:pt idx="1">
                <c:v>948</c:v>
              </c:pt>
              <c:pt idx="2">
                <c:v>2180</c:v>
              </c:pt>
              <c:pt idx="3">
                <c:v>1130</c:v>
              </c:pt>
              <c:pt idx="4">
                <c:v>996</c:v>
              </c:pt>
              <c:pt idx="5">
                <c:v>2030</c:v>
              </c:pt>
            </c:numLit>
          </c:val>
          <c:extLst>
            <c:ext xmlns:c16="http://schemas.microsoft.com/office/drawing/2014/chart" uri="{C3380CC4-5D6E-409C-BE32-E72D297353CC}">
              <c16:uniqueId val="{00000000-B736-4722-9DEF-057634E45E4D}"/>
            </c:ext>
          </c:extLst>
        </c:ser>
        <c:dLbls>
          <c:showLegendKey val="0"/>
          <c:showVal val="1"/>
          <c:showCatName val="0"/>
          <c:showSerName val="0"/>
          <c:showPercent val="0"/>
          <c:showBubbleSize val="0"/>
        </c:dLbls>
        <c:gapWidth val="100"/>
        <c:overlap val="-24"/>
        <c:axId val="141574528"/>
        <c:axId val="141576064"/>
      </c:barChart>
      <c:catAx>
        <c:axId val="14157452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41576064"/>
        <c:crosses val="autoZero"/>
        <c:auto val="1"/>
        <c:lblAlgn val="ctr"/>
        <c:lblOffset val="100"/>
        <c:noMultiLvlLbl val="0"/>
      </c:catAx>
      <c:valAx>
        <c:axId val="141576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41574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23275253243945"/>
          <c:y val="4.929998308683968E-2"/>
          <c:w val="0.81931610958268775"/>
          <c:h val="0.65833085900062016"/>
        </c:manualLayout>
      </c:layout>
      <c:lineChart>
        <c:grouping val="standard"/>
        <c:varyColors val="0"/>
        <c:ser>
          <c:idx val="0"/>
          <c:order val="0"/>
          <c:spPr>
            <a:ln w="34925" cap="rnd">
              <a:solidFill>
                <a:schemeClr val="accent1"/>
              </a:solidFill>
              <a:round/>
            </a:ln>
            <a:effectLst>
              <a:outerShdw blurRad="57150" dist="19050" dir="5400000" algn="ctr" rotWithShape="0">
                <a:srgbClr val="000000">
                  <a:alpha val="63000"/>
                </a:srgbClr>
              </a:outerShdw>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a-GE"/>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დედაბერის (ლიხის ქედი)</c:v>
              </c:pt>
              <c:pt idx="1">
                <c:v>სურამის უღელტეხილი</c:v>
              </c:pt>
              <c:pt idx="2">
                <c:v>ზეკარის უღელტეხილი</c:v>
              </c:pt>
              <c:pt idx="3">
                <c:v>კორტოხის უღელტეხილი</c:v>
              </c:pt>
              <c:pt idx="4">
                <c:v>რიკოთის უღელტეხილი</c:v>
              </c:pt>
              <c:pt idx="5">
                <c:v>ხიხათის უღელტეხილი</c:v>
              </c:pt>
            </c:strLit>
          </c:cat>
          <c:val>
            <c:numLit>
              <c:formatCode>General</c:formatCode>
              <c:ptCount val="6"/>
              <c:pt idx="0">
                <c:v>1100</c:v>
              </c:pt>
              <c:pt idx="1">
                <c:v>948</c:v>
              </c:pt>
              <c:pt idx="2">
                <c:v>2180</c:v>
              </c:pt>
              <c:pt idx="3">
                <c:v>1130</c:v>
              </c:pt>
              <c:pt idx="4">
                <c:v>996</c:v>
              </c:pt>
              <c:pt idx="5">
                <c:v>2030</c:v>
              </c:pt>
            </c:numLit>
          </c:val>
          <c:smooth val="0"/>
          <c:extLst>
            <c:ext xmlns:c16="http://schemas.microsoft.com/office/drawing/2014/chart" uri="{C3380CC4-5D6E-409C-BE32-E72D297353CC}">
              <c16:uniqueId val="{0000000C-2B14-4AFA-936E-DA94A422530E}"/>
            </c:ext>
          </c:extLst>
        </c:ser>
        <c:dLbls>
          <c:showLegendKey val="0"/>
          <c:showVal val="0"/>
          <c:showCatName val="0"/>
          <c:showSerName val="0"/>
          <c:showPercent val="0"/>
          <c:showBubbleSize val="0"/>
        </c:dLbls>
        <c:smooth val="0"/>
        <c:axId val="141611392"/>
        <c:axId val="141612928"/>
      </c:lineChart>
      <c:catAx>
        <c:axId val="141611392"/>
        <c:scaling>
          <c:orientation val="minMax"/>
        </c:scaling>
        <c:delete val="0"/>
        <c:axPos val="b"/>
        <c:numFmt formatCode="General" sourceLinked="1"/>
        <c:majorTickMark val="out"/>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41612928"/>
        <c:crosses val="autoZero"/>
        <c:auto val="1"/>
        <c:lblAlgn val="ctr"/>
        <c:lblOffset val="100"/>
        <c:noMultiLvlLbl val="0"/>
      </c:catAx>
      <c:valAx>
        <c:axId val="141612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41611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clustered"/>
        <c:varyColors val="0"/>
        <c:ser>
          <c:idx val="0"/>
          <c:order val="0"/>
          <c:tx>
            <c:strRef>
              <c:f>'28'!$B$20</c:f>
              <c:strCache>
                <c:ptCount val="1"/>
                <c:pt idx="0">
                  <c:v>ფართობი (ჰა)</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'28'!$A$21:$A$31</c:f>
              <c:strCache>
                <c:ptCount val="11"/>
                <c:pt idx="0">
                  <c:v>ალგეთი</c:v>
                </c:pt>
                <c:pt idx="1">
                  <c:v>ბორჯომ-ხარაგაული</c:v>
                </c:pt>
                <c:pt idx="2">
                  <c:v>ვაშლოვანი</c:v>
                </c:pt>
                <c:pt idx="3">
                  <c:v>თბილისი</c:v>
                </c:pt>
                <c:pt idx="4">
                  <c:v>თუშეთი</c:v>
                </c:pt>
                <c:pt idx="5">
                  <c:v>კოლხეთი</c:v>
                </c:pt>
                <c:pt idx="6">
                  <c:v>მაჭახელა</c:v>
                </c:pt>
                <c:pt idx="7">
                  <c:v>მტირალა</c:v>
                </c:pt>
                <c:pt idx="8">
                  <c:v>ფშავ-ხევსურეთი</c:v>
                </c:pt>
                <c:pt idx="9">
                  <c:v>ყაზბეგი</c:v>
                </c:pt>
                <c:pt idx="10">
                  <c:v>ჯავახეთი</c:v>
                </c:pt>
              </c:strCache>
            </c:strRef>
          </c:cat>
          <c:val>
            <c:numRef>
              <c:f>'28'!$B$21:$B$31</c:f>
              <c:numCache>
                <c:formatCode>General</c:formatCode>
                <c:ptCount val="11"/>
                <c:pt idx="0">
                  <c:v>6822</c:v>
                </c:pt>
                <c:pt idx="1">
                  <c:v>107083</c:v>
                </c:pt>
                <c:pt idx="2">
                  <c:v>35067.5</c:v>
                </c:pt>
                <c:pt idx="3">
                  <c:v>23218.28</c:v>
                </c:pt>
                <c:pt idx="4">
                  <c:v>83007</c:v>
                </c:pt>
                <c:pt idx="5">
                  <c:v>561</c:v>
                </c:pt>
                <c:pt idx="6">
                  <c:v>8733</c:v>
                </c:pt>
                <c:pt idx="7">
                  <c:v>15698.8</c:v>
                </c:pt>
                <c:pt idx="8">
                  <c:v>75843</c:v>
                </c:pt>
                <c:pt idx="9">
                  <c:v>9030</c:v>
                </c:pt>
                <c:pt idx="10">
                  <c:v>16614</c:v>
                </c:pt>
              </c:numCache>
            </c:numRef>
          </c:val>
          <c:extLst>
            <c:ext xmlns:c16="http://schemas.microsoft.com/office/drawing/2014/chart" uri="{C3380CC4-5D6E-409C-BE32-E72D297353CC}">
              <c16:uniqueId val="{00000000-6E80-40AA-88B9-D75592C8A7B1}"/>
            </c:ext>
          </c:extLst>
        </c:ser>
        <c:dLbls>
          <c:showLegendKey val="0"/>
          <c:showVal val="1"/>
          <c:showCatName val="0"/>
          <c:showSerName val="0"/>
          <c:showPercent val="0"/>
          <c:showBubbleSize val="0"/>
        </c:dLbls>
        <c:gapWidth val="75"/>
        <c:axId val="181108736"/>
        <c:axId val="181110272"/>
      </c:barChart>
      <c:catAx>
        <c:axId val="181108736"/>
        <c:scaling>
          <c:orientation val="minMax"/>
        </c:scaling>
        <c:delete val="0"/>
        <c:axPos val="b"/>
        <c:numFmt formatCode="General" sourceLinked="0"/>
        <c:majorTickMark val="none"/>
        <c:minorTickMark val="none"/>
        <c:tickLblPos val="nextTo"/>
        <c:crossAx val="181110272"/>
        <c:crosses val="autoZero"/>
        <c:auto val="1"/>
        <c:lblAlgn val="ctr"/>
        <c:lblOffset val="100"/>
        <c:noMultiLvlLbl val="0"/>
      </c:catAx>
      <c:valAx>
        <c:axId val="181110272"/>
        <c:scaling>
          <c:orientation val="minMax"/>
        </c:scaling>
        <c:delete val="0"/>
        <c:axPos val="l"/>
        <c:numFmt formatCode="General" sourceLinked="1"/>
        <c:majorTickMark val="none"/>
        <c:minorTickMark val="none"/>
        <c:tickLblPos val="nextTo"/>
        <c:crossAx val="18110873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ka-GE"/>
              <a:t>ვის რომელი სპორტი უყვარს</a:t>
            </a:r>
            <a:endParaRPr lang="en-US"/>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'29'!$B$10:$B$14</c:f>
              <c:strCache>
                <c:ptCount val="5"/>
                <c:pt idx="0">
                  <c:v>ფეხბურთი</c:v>
                </c:pt>
                <c:pt idx="1">
                  <c:v>კალათბურთი</c:v>
                </c:pt>
                <c:pt idx="2">
                  <c:v>ცურვა</c:v>
                </c:pt>
                <c:pt idx="3">
                  <c:v>ჩოგბურთი</c:v>
                </c:pt>
                <c:pt idx="4">
                  <c:v>ტენისი</c:v>
                </c:pt>
              </c:strCache>
            </c:strRef>
          </c:cat>
          <c:val>
            <c:numRef>
              <c:f>'29'!$C$10:$C$14</c:f>
              <c:numCache>
                <c:formatCode>General</c:formatCode>
                <c:ptCount val="5"/>
                <c:pt idx="0">
                  <c:v>6</c:v>
                </c:pt>
                <c:pt idx="1">
                  <c:v>4</c:v>
                </c:pt>
                <c:pt idx="2">
                  <c:v>5</c:v>
                </c:pt>
                <c:pt idx="3">
                  <c:v>7</c:v>
                </c:pt>
                <c:pt idx="4">
                  <c:v>5</c:v>
                </c:pt>
              </c:numCache>
            </c:numRef>
          </c:val>
          <c:extLst>
            <c:ext xmlns:c16="http://schemas.microsoft.com/office/drawing/2014/chart" uri="{C3380CC4-5D6E-409C-BE32-E72D297353CC}">
              <c16:uniqueId val="{00000000-A532-43AA-8DC9-6404C98F5654}"/>
            </c:ext>
          </c:extLst>
        </c:ser>
        <c:dLbls>
          <c:showLegendKey val="0"/>
          <c:showVal val="0"/>
          <c:showCatName val="0"/>
          <c:showSerName val="0"/>
          <c:showPercent val="0"/>
          <c:showBubbleSize val="0"/>
        </c:dLbls>
        <c:gapWidth val="219"/>
        <c:overlap val="-27"/>
        <c:axId val="152438656"/>
        <c:axId val="152440192"/>
      </c:barChart>
      <c:catAx>
        <c:axId val="152438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52440192"/>
        <c:crosses val="autoZero"/>
        <c:auto val="1"/>
        <c:lblAlgn val="ctr"/>
        <c:lblOffset val="100"/>
        <c:noMultiLvlLbl val="0"/>
      </c:catAx>
      <c:valAx>
        <c:axId val="15244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52438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ka-GE" baseline="0"/>
              <a:t> ხელფასი</a:t>
            </a:r>
            <a:endParaRPr lang="en-US"/>
          </a:p>
        </c:rich>
      </c:tx>
      <c:overlay val="0"/>
      <c:spPr>
        <a:noFill/>
        <a:ln>
          <a:noFill/>
        </a:ln>
        <a:effectLst/>
      </c:spPr>
    </c:title>
    <c:autoTitleDeleted val="0"/>
    <c:plotArea>
      <c:layout/>
      <c:barChart>
        <c:barDir val="col"/>
        <c:grouping val="clustered"/>
        <c:varyColors val="0"/>
        <c:ser>
          <c:idx val="0"/>
          <c:order val="0"/>
          <c:tx>
            <c:strRef>
              <c:f>'30'!$D$24</c:f>
              <c:strCache>
                <c:ptCount val="1"/>
                <c:pt idx="0">
                  <c:v>დარიცხული ხელფასი</c:v>
                </c:pt>
              </c:strCache>
            </c:strRef>
          </c:tx>
          <c:spPr>
            <a:solidFill>
              <a:schemeClr val="accent1"/>
            </a:solidFill>
            <a:ln>
              <a:noFill/>
            </a:ln>
            <a:effectLst/>
          </c:spPr>
          <c:invertIfNegative val="0"/>
          <c:cat>
            <c:strRef>
              <c:f>'30'!$B$25:$B$36</c:f>
              <c:strCache>
                <c:ptCount val="12"/>
                <c:pt idx="0">
                  <c:v>აბულაძე</c:v>
                </c:pt>
                <c:pt idx="1">
                  <c:v>არველაძე</c:v>
                </c:pt>
                <c:pt idx="2">
                  <c:v>ახობაძე</c:v>
                </c:pt>
                <c:pt idx="3">
                  <c:v>ბერულავა</c:v>
                </c:pt>
                <c:pt idx="4">
                  <c:v>გადელია</c:v>
                </c:pt>
                <c:pt idx="5">
                  <c:v>გოგიაშვილი</c:v>
                </c:pt>
                <c:pt idx="6">
                  <c:v>კობახიძე</c:v>
                </c:pt>
                <c:pt idx="7">
                  <c:v>ლორთქიფანიძე</c:v>
                </c:pt>
                <c:pt idx="8">
                  <c:v>მაჭარაშვილი</c:v>
                </c:pt>
                <c:pt idx="9">
                  <c:v>შელიავა</c:v>
                </c:pt>
                <c:pt idx="10">
                  <c:v>შენგელია</c:v>
                </c:pt>
                <c:pt idx="11">
                  <c:v>ჯიქია</c:v>
                </c:pt>
              </c:strCache>
            </c:strRef>
          </c:cat>
          <c:val>
            <c:numRef>
              <c:f>'30'!$D$25:$D$36</c:f>
              <c:numCache>
                <c:formatCode>_-* #,##0.00\ [$₾-437]_-;\-* #,##0.00\ [$₾-437]_-;_-* "-"??\ [$₾-437]_-;_-@_-</c:formatCode>
                <c:ptCount val="12"/>
                <c:pt idx="0">
                  <c:v>1000</c:v>
                </c:pt>
                <c:pt idx="1">
                  <c:v>1000</c:v>
                </c:pt>
                <c:pt idx="2">
                  <c:v>1200</c:v>
                </c:pt>
                <c:pt idx="3">
                  <c:v>1500</c:v>
                </c:pt>
                <c:pt idx="4">
                  <c:v>890</c:v>
                </c:pt>
                <c:pt idx="5">
                  <c:v>1400</c:v>
                </c:pt>
                <c:pt idx="6">
                  <c:v>1300</c:v>
                </c:pt>
                <c:pt idx="7">
                  <c:v>1450</c:v>
                </c:pt>
                <c:pt idx="8">
                  <c:v>1800</c:v>
                </c:pt>
                <c:pt idx="9">
                  <c:v>750</c:v>
                </c:pt>
                <c:pt idx="10">
                  <c:v>900</c:v>
                </c:pt>
                <c:pt idx="11">
                  <c:v>900</c:v>
                </c:pt>
              </c:numCache>
            </c:numRef>
          </c:val>
          <c:extLst>
            <c:ext xmlns:c16="http://schemas.microsoft.com/office/drawing/2014/chart" uri="{C3380CC4-5D6E-409C-BE32-E72D297353CC}">
              <c16:uniqueId val="{00000000-313B-43DE-BDCF-0203C12AFF45}"/>
            </c:ext>
          </c:extLst>
        </c:ser>
        <c:ser>
          <c:idx val="1"/>
          <c:order val="1"/>
          <c:tx>
            <c:strRef>
              <c:f>'30'!$F$24</c:f>
              <c:strCache>
                <c:ptCount val="1"/>
                <c:pt idx="0">
                  <c:v>ხელზე ასაღები თანხა</c:v>
                </c:pt>
              </c:strCache>
            </c:strRef>
          </c:tx>
          <c:spPr>
            <a:solidFill>
              <a:schemeClr val="accent2"/>
            </a:solidFill>
            <a:ln>
              <a:noFill/>
            </a:ln>
            <a:effectLst/>
          </c:spPr>
          <c:invertIfNegative val="0"/>
          <c:cat>
            <c:strRef>
              <c:f>'30'!$B$25:$B$36</c:f>
              <c:strCache>
                <c:ptCount val="12"/>
                <c:pt idx="0">
                  <c:v>აბულაძე</c:v>
                </c:pt>
                <c:pt idx="1">
                  <c:v>არველაძე</c:v>
                </c:pt>
                <c:pt idx="2">
                  <c:v>ახობაძე</c:v>
                </c:pt>
                <c:pt idx="3">
                  <c:v>ბერულავა</c:v>
                </c:pt>
                <c:pt idx="4">
                  <c:v>გადელია</c:v>
                </c:pt>
                <c:pt idx="5">
                  <c:v>გოგიაშვილი</c:v>
                </c:pt>
                <c:pt idx="6">
                  <c:v>კობახიძე</c:v>
                </c:pt>
                <c:pt idx="7">
                  <c:v>ლორთქიფანიძე</c:v>
                </c:pt>
                <c:pt idx="8">
                  <c:v>მაჭარაშვილი</c:v>
                </c:pt>
                <c:pt idx="9">
                  <c:v>შელიავა</c:v>
                </c:pt>
                <c:pt idx="10">
                  <c:v>შენგელია</c:v>
                </c:pt>
                <c:pt idx="11">
                  <c:v>ჯიქია</c:v>
                </c:pt>
              </c:strCache>
            </c:strRef>
          </c:cat>
          <c:val>
            <c:numRef>
              <c:f>'30'!$F$25:$F$36</c:f>
              <c:numCache>
                <c:formatCode>_-* #,##0.00\ [$₾-437]_-;\-* #,##0.00\ [$₾-437]_-;_-* "-"??\ [$₾-437]_-;_-@_-</c:formatCode>
                <c:ptCount val="12"/>
                <c:pt idx="0">
                  <c:v>800</c:v>
                </c:pt>
                <c:pt idx="1">
                  <c:v>800</c:v>
                </c:pt>
                <c:pt idx="2">
                  <c:v>960</c:v>
                </c:pt>
                <c:pt idx="3">
                  <c:v>1200</c:v>
                </c:pt>
                <c:pt idx="4">
                  <c:v>712</c:v>
                </c:pt>
                <c:pt idx="5">
                  <c:v>1120</c:v>
                </c:pt>
                <c:pt idx="6">
                  <c:v>1040</c:v>
                </c:pt>
                <c:pt idx="7">
                  <c:v>1160</c:v>
                </c:pt>
                <c:pt idx="8">
                  <c:v>1440</c:v>
                </c:pt>
                <c:pt idx="9">
                  <c:v>600</c:v>
                </c:pt>
                <c:pt idx="10">
                  <c:v>720</c:v>
                </c:pt>
                <c:pt idx="11">
                  <c:v>720</c:v>
                </c:pt>
              </c:numCache>
            </c:numRef>
          </c:val>
          <c:extLst>
            <c:ext xmlns:c16="http://schemas.microsoft.com/office/drawing/2014/chart" uri="{C3380CC4-5D6E-409C-BE32-E72D297353CC}">
              <c16:uniqueId val="{00000001-313B-43DE-BDCF-0203C12AFF45}"/>
            </c:ext>
          </c:extLst>
        </c:ser>
        <c:dLbls>
          <c:showLegendKey val="0"/>
          <c:showVal val="0"/>
          <c:showCatName val="0"/>
          <c:showSerName val="0"/>
          <c:showPercent val="0"/>
          <c:showBubbleSize val="0"/>
        </c:dLbls>
        <c:gapWidth val="219"/>
        <c:overlap val="-27"/>
        <c:axId val="152512000"/>
        <c:axId val="152513536"/>
      </c:barChart>
      <c:catAx>
        <c:axId val="15251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52513536"/>
        <c:crosses val="autoZero"/>
        <c:auto val="1"/>
        <c:lblAlgn val="ctr"/>
        <c:lblOffset val="100"/>
        <c:noMultiLvlLbl val="0"/>
      </c:catAx>
      <c:valAx>
        <c:axId val="152513536"/>
        <c:scaling>
          <c:orientation val="minMax"/>
        </c:scaling>
        <c:delete val="0"/>
        <c:axPos val="l"/>
        <c:majorGridlines>
          <c:spPr>
            <a:ln w="9525" cap="flat" cmpd="sng" algn="ctr">
              <a:solidFill>
                <a:schemeClr val="tx1">
                  <a:lumMod val="15000"/>
                  <a:lumOff val="85000"/>
                </a:schemeClr>
              </a:solidFill>
              <a:round/>
            </a:ln>
            <a:effectLst/>
          </c:spPr>
        </c:majorGridlines>
        <c:numFmt formatCode="_-* #,##0.00\ [$₾-437]_-;\-* #,##0.00\ [$₾-437]_-;_-* &quot;-&quot;??\ [$₾-437]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52512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ka-G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'31'!$C$29</c:f>
              <c:strCache>
                <c:ptCount val="1"/>
                <c:pt idx="0">
                  <c:v>2018 წელს შეძენილი ტექნიკა (ღირებულება ლარში)</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a:noFill/>
              </a:ln>
              <a:effectLst/>
              <a:sp3d/>
            </c:spPr>
            <c:extLst>
              <c:ext xmlns:c16="http://schemas.microsoft.com/office/drawing/2014/chart" uri="{C3380CC4-5D6E-409C-BE32-E72D297353CC}">
                <c16:uniqueId val="{00000001-9F7C-4A16-B0DE-42E2626958D1}"/>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F7C-4A16-B0DE-42E2626958D1}"/>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a:noFill/>
              </a:ln>
              <a:effectLst/>
              <a:sp3d/>
            </c:spPr>
            <c:extLst>
              <c:ext xmlns:c16="http://schemas.microsoft.com/office/drawing/2014/chart" uri="{C3380CC4-5D6E-409C-BE32-E72D297353CC}">
                <c16:uniqueId val="{00000005-9F7C-4A16-B0DE-42E2626958D1}"/>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a:noFill/>
              </a:ln>
              <a:effectLst/>
              <a:sp3d/>
            </c:spPr>
            <c:extLst>
              <c:ext xmlns:c16="http://schemas.microsoft.com/office/drawing/2014/chart" uri="{C3380CC4-5D6E-409C-BE32-E72D297353CC}">
                <c16:uniqueId val="{00000007-9F7C-4A16-B0DE-42E2626958D1}"/>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9-9F7C-4A16-B0DE-42E2626958D1}"/>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a:noFill/>
              </a:ln>
              <a:effectLst/>
              <a:sp3d/>
            </c:spPr>
            <c:extLst>
              <c:ext xmlns:c16="http://schemas.microsoft.com/office/drawing/2014/chart" uri="{C3380CC4-5D6E-409C-BE32-E72D297353CC}">
                <c16:uniqueId val="{0000000B-9F7C-4A16-B0DE-42E2626958D1}"/>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a:noFill/>
              </a:ln>
              <a:effectLst/>
              <a:sp3d/>
            </c:spPr>
            <c:extLst>
              <c:ext xmlns:c16="http://schemas.microsoft.com/office/drawing/2014/chart" uri="{C3380CC4-5D6E-409C-BE32-E72D297353CC}">
                <c16:uniqueId val="{0000000D-9F7C-4A16-B0DE-42E2626958D1}"/>
              </c:ext>
            </c:extLst>
          </c:dPt>
          <c:dPt>
            <c:idx val="7"/>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a:noFill/>
              </a:ln>
              <a:effectLst/>
              <a:sp3d/>
            </c:spPr>
            <c:extLst>
              <c:ext xmlns:c16="http://schemas.microsoft.com/office/drawing/2014/chart" uri="{C3380CC4-5D6E-409C-BE32-E72D297353CC}">
                <c16:uniqueId val="{0000000F-9F7C-4A16-B0DE-42E2626958D1}"/>
              </c:ext>
            </c:extLst>
          </c:dPt>
          <c:dPt>
            <c:idx val="8"/>
            <c:bubble3D val="0"/>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a:noFill/>
              </a:ln>
              <a:effectLst/>
              <a:sp3d/>
            </c:spPr>
            <c:extLst>
              <c:ext xmlns:c16="http://schemas.microsoft.com/office/drawing/2014/chart" uri="{C3380CC4-5D6E-409C-BE32-E72D297353CC}">
                <c16:uniqueId val="{00000011-9F7C-4A16-B0DE-42E2626958D1}"/>
              </c:ext>
            </c:extLst>
          </c:dPt>
          <c:dPt>
            <c:idx val="9"/>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a:noFill/>
              </a:ln>
              <a:effectLst/>
              <a:sp3d/>
            </c:spPr>
            <c:extLst>
              <c:ext xmlns:c16="http://schemas.microsoft.com/office/drawing/2014/chart" uri="{C3380CC4-5D6E-409C-BE32-E72D297353CC}">
                <c16:uniqueId val="{00000013-9F7C-4A16-B0DE-42E2626958D1}"/>
              </c:ext>
            </c:extLst>
          </c:dPt>
          <c:dPt>
            <c:idx val="10"/>
            <c:bubble3D val="0"/>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a:noFill/>
              </a:ln>
              <a:effectLst/>
              <a:sp3d/>
            </c:spPr>
            <c:extLst>
              <c:ext xmlns:c16="http://schemas.microsoft.com/office/drawing/2014/chart" uri="{C3380CC4-5D6E-409C-BE32-E72D297353CC}">
                <c16:uniqueId val="{00000015-9F7C-4A16-B0DE-42E2626958D1}"/>
              </c:ext>
            </c:extLst>
          </c:dPt>
          <c:dPt>
            <c:idx val="11"/>
            <c:bubble3D val="0"/>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a:noFill/>
              </a:ln>
              <a:effectLst/>
              <a:sp3d/>
            </c:spPr>
            <c:extLst>
              <c:ext xmlns:c16="http://schemas.microsoft.com/office/drawing/2014/chart" uri="{C3380CC4-5D6E-409C-BE32-E72D297353CC}">
                <c16:uniqueId val="{00000017-9F7C-4A16-B0DE-42E2626958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ka-GE"/>
              </a:p>
            </c:txP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'31'!$B$30:$B$41</c:f>
              <c:strCache>
                <c:ptCount val="12"/>
                <c:pt idx="0">
                  <c:v>იანვარი</c:v>
                </c:pt>
                <c:pt idx="1">
                  <c:v>თებერვალი</c:v>
                </c:pt>
                <c:pt idx="2">
                  <c:v>მარტი</c:v>
                </c:pt>
                <c:pt idx="3">
                  <c:v>აპრილი</c:v>
                </c:pt>
                <c:pt idx="4">
                  <c:v>მაისი</c:v>
                </c:pt>
                <c:pt idx="5">
                  <c:v>ივნისი</c:v>
                </c:pt>
                <c:pt idx="6">
                  <c:v>ივლისი</c:v>
                </c:pt>
                <c:pt idx="7">
                  <c:v>აგვისტო</c:v>
                </c:pt>
                <c:pt idx="8">
                  <c:v>სექტემბერი</c:v>
                </c:pt>
                <c:pt idx="9">
                  <c:v>ოქტომბერი</c:v>
                </c:pt>
                <c:pt idx="10">
                  <c:v>ნოემბერი</c:v>
                </c:pt>
                <c:pt idx="11">
                  <c:v>დეკემბერი</c:v>
                </c:pt>
              </c:strCache>
            </c:strRef>
          </c:cat>
          <c:val>
            <c:numRef>
              <c:f>'31'!$C$30:$C$41</c:f>
              <c:numCache>
                <c:formatCode>General</c:formatCode>
                <c:ptCount val="12"/>
                <c:pt idx="0">
                  <c:v>4000</c:v>
                </c:pt>
                <c:pt idx="1">
                  <c:v>2500</c:v>
                </c:pt>
                <c:pt idx="2">
                  <c:v>1500</c:v>
                </c:pt>
                <c:pt idx="3">
                  <c:v>3500</c:v>
                </c:pt>
                <c:pt idx="4">
                  <c:v>2540</c:v>
                </c:pt>
                <c:pt idx="5">
                  <c:v>3580</c:v>
                </c:pt>
                <c:pt idx="6">
                  <c:v>4200</c:v>
                </c:pt>
                <c:pt idx="7">
                  <c:v>3500</c:v>
                </c:pt>
                <c:pt idx="8">
                  <c:v>2800</c:v>
                </c:pt>
                <c:pt idx="9">
                  <c:v>3900</c:v>
                </c:pt>
                <c:pt idx="10">
                  <c:v>2600</c:v>
                </c:pt>
                <c:pt idx="11">
                  <c:v>3400</c:v>
                </c:pt>
              </c:numCache>
            </c:numRef>
          </c:val>
          <c:extLst>
            <c:ext xmlns:c16="http://schemas.microsoft.com/office/drawing/2014/chart" uri="{C3380CC4-5D6E-409C-BE32-E72D297353CC}">
              <c16:uniqueId val="{00000000-6387-4176-A1FB-8A350A8D2634}"/>
            </c:ext>
          </c:extLst>
        </c:ser>
        <c:dLbls>
          <c:showLegendKey val="0"/>
          <c:showVal val="0"/>
          <c:showCatName val="1"/>
          <c:showSerName val="0"/>
          <c:showPercent val="1"/>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ka-GE"/>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ka-GE"/>
              <a:t>ცხოველთა რბოლა</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ka-GE"/>
        </a:p>
      </c:txPr>
    </c:title>
    <c:autoTitleDeleted val="0"/>
    <c:plotArea>
      <c:layout/>
      <c:barChart>
        <c:barDir val="col"/>
        <c:grouping val="clustered"/>
        <c:varyColors val="0"/>
        <c:ser>
          <c:idx val="0"/>
          <c:order val="0"/>
          <c:tx>
            <c:strRef>
              <c:f>'33'!$A$23</c:f>
              <c:strCache>
                <c:ptCount val="1"/>
                <c:pt idx="0">
                  <c:v>სპილო</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'33'!$E$23</c:f>
              <c:numCache>
                <c:formatCode>0.00</c:formatCode>
                <c:ptCount val="1"/>
                <c:pt idx="0">
                  <c:v>2.5</c:v>
                </c:pt>
              </c:numCache>
            </c:numRef>
          </c:val>
          <c:extLst>
            <c:ext xmlns:c16="http://schemas.microsoft.com/office/drawing/2014/chart" uri="{C3380CC4-5D6E-409C-BE32-E72D297353CC}">
              <c16:uniqueId val="{00000000-5D78-4F7B-8834-C96366E8521E}"/>
            </c:ext>
          </c:extLst>
        </c:ser>
        <c:ser>
          <c:idx val="1"/>
          <c:order val="1"/>
          <c:tx>
            <c:strRef>
              <c:f>'33'!$A$24</c:f>
              <c:strCache>
                <c:ptCount val="1"/>
                <c:pt idx="0">
                  <c:v>დათვი</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'33'!$E$24</c:f>
              <c:numCache>
                <c:formatCode>0.00</c:formatCode>
                <c:ptCount val="1"/>
                <c:pt idx="0">
                  <c:v>2.8571428571428572</c:v>
                </c:pt>
              </c:numCache>
            </c:numRef>
          </c:val>
          <c:extLst>
            <c:ext xmlns:c16="http://schemas.microsoft.com/office/drawing/2014/chart" uri="{C3380CC4-5D6E-409C-BE32-E72D297353CC}">
              <c16:uniqueId val="{00000001-5D78-4F7B-8834-C96366E8521E}"/>
            </c:ext>
          </c:extLst>
        </c:ser>
        <c:ser>
          <c:idx val="2"/>
          <c:order val="2"/>
          <c:tx>
            <c:strRef>
              <c:f>'33'!$A$25</c:f>
              <c:strCache>
                <c:ptCount val="1"/>
                <c:pt idx="0">
                  <c:v>ლოსი</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6-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'33'!$E$25</c:f>
              <c:numCache>
                <c:formatCode>0.00</c:formatCode>
                <c:ptCount val="1"/>
                <c:pt idx="0">
                  <c:v>1.3812154696132595</c:v>
                </c:pt>
              </c:numCache>
            </c:numRef>
          </c:val>
          <c:extLst>
            <c:ext xmlns:c16="http://schemas.microsoft.com/office/drawing/2014/chart" uri="{C3380CC4-5D6E-409C-BE32-E72D297353CC}">
              <c16:uniqueId val="{00000002-5D78-4F7B-8834-C96366E8521E}"/>
            </c:ext>
          </c:extLst>
        </c:ser>
        <c:ser>
          <c:idx val="3"/>
          <c:order val="3"/>
          <c:tx>
            <c:strRef>
              <c:f>'33'!$A$26</c:f>
              <c:strCache>
                <c:ptCount val="1"/>
                <c:pt idx="0">
                  <c:v>ჟირაფი</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'33'!$E$26</c:f>
              <c:numCache>
                <c:formatCode>0.00</c:formatCode>
                <c:ptCount val="1"/>
                <c:pt idx="0">
                  <c:v>1.9230769230769231</c:v>
                </c:pt>
              </c:numCache>
            </c:numRef>
          </c:val>
          <c:extLst>
            <c:ext xmlns:c16="http://schemas.microsoft.com/office/drawing/2014/chart" uri="{C3380CC4-5D6E-409C-BE32-E72D297353CC}">
              <c16:uniqueId val="{00000003-5D78-4F7B-8834-C96366E8521E}"/>
            </c:ext>
          </c:extLst>
        </c:ser>
        <c:ser>
          <c:idx val="4"/>
          <c:order val="4"/>
          <c:tx>
            <c:strRef>
              <c:f>'33'!$A$27</c:f>
              <c:strCache>
                <c:ptCount val="1"/>
                <c:pt idx="0">
                  <c:v>ლომი</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8-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'33'!$E$27</c:f>
              <c:numCache>
                <c:formatCode>0.00</c:formatCode>
                <c:ptCount val="1"/>
                <c:pt idx="0">
                  <c:v>1.25</c:v>
                </c:pt>
              </c:numCache>
            </c:numRef>
          </c:val>
          <c:extLst>
            <c:ext xmlns:c16="http://schemas.microsoft.com/office/drawing/2014/chart" uri="{C3380CC4-5D6E-409C-BE32-E72D297353CC}">
              <c16:uniqueId val="{00000004-5D78-4F7B-8834-C96366E8521E}"/>
            </c:ext>
          </c:extLst>
        </c:ser>
        <c:ser>
          <c:idx val="5"/>
          <c:order val="5"/>
          <c:tx>
            <c:strRef>
              <c:f>'33'!$A$28</c:f>
              <c:strCache>
                <c:ptCount val="1"/>
                <c:pt idx="0">
                  <c:v>ცხენი</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'33'!$E$28</c:f>
              <c:numCache>
                <c:formatCode>0.00</c:formatCode>
                <c:ptCount val="1"/>
                <c:pt idx="0">
                  <c:v>1.1363636363636365</c:v>
                </c:pt>
              </c:numCache>
            </c:numRef>
          </c:val>
          <c:extLst>
            <c:ext xmlns:c16="http://schemas.microsoft.com/office/drawing/2014/chart" uri="{C3380CC4-5D6E-409C-BE32-E72D297353CC}">
              <c16:uniqueId val="{00000005-5D78-4F7B-8834-C96366E8521E}"/>
            </c:ext>
          </c:extLst>
        </c:ser>
        <c:ser>
          <c:idx val="6"/>
          <c:order val="6"/>
          <c:tx>
            <c:strRef>
              <c:f>'33'!$A$29</c:f>
              <c:strCache>
                <c:ptCount val="1"/>
                <c:pt idx="0">
                  <c:v>ანტილოპა</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A-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'33'!$E$29</c:f>
              <c:numCache>
                <c:formatCode>0.00</c:formatCode>
                <c:ptCount val="1"/>
                <c:pt idx="0">
                  <c:v>1.5384615384615385</c:v>
                </c:pt>
              </c:numCache>
            </c:numRef>
          </c:val>
          <c:extLst>
            <c:ext xmlns:c16="http://schemas.microsoft.com/office/drawing/2014/chart" uri="{C3380CC4-5D6E-409C-BE32-E72D297353CC}">
              <c16:uniqueId val="{00000006-5D78-4F7B-8834-C96366E8521E}"/>
            </c:ext>
          </c:extLst>
        </c:ser>
        <c:ser>
          <c:idx val="7"/>
          <c:order val="7"/>
          <c:tx>
            <c:strRef>
              <c:f>'33'!$A$30</c:f>
              <c:strCache>
                <c:ptCount val="1"/>
                <c:pt idx="0">
                  <c:v>კურდღელი</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B-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'33'!$E$30</c:f>
              <c:numCache>
                <c:formatCode>0.00</c:formatCode>
                <c:ptCount val="1"/>
                <c:pt idx="0">
                  <c:v>2.0833333333333335</c:v>
                </c:pt>
              </c:numCache>
            </c:numRef>
          </c:val>
          <c:extLst>
            <c:ext xmlns:c16="http://schemas.microsoft.com/office/drawing/2014/chart" uri="{C3380CC4-5D6E-409C-BE32-E72D297353CC}">
              <c16:uniqueId val="{00000007-5D78-4F7B-8834-C96366E8521E}"/>
            </c:ext>
          </c:extLst>
        </c:ser>
        <c:ser>
          <c:idx val="8"/>
          <c:order val="8"/>
          <c:tx>
            <c:strRef>
              <c:f>'33'!$A$31</c:f>
              <c:strCache>
                <c:ptCount val="1"/>
                <c:pt idx="0">
                  <c:v>კენგურუ</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C-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'33'!$E$31</c:f>
              <c:numCache>
                <c:formatCode>0.00</c:formatCode>
                <c:ptCount val="1"/>
                <c:pt idx="0">
                  <c:v>1.4285714285714286</c:v>
                </c:pt>
              </c:numCache>
            </c:numRef>
          </c:val>
          <c:extLst>
            <c:ext xmlns:c16="http://schemas.microsoft.com/office/drawing/2014/chart" uri="{C3380CC4-5D6E-409C-BE32-E72D297353CC}">
              <c16:uniqueId val="{00000008-5D78-4F7B-8834-C96366E8521E}"/>
            </c:ext>
          </c:extLst>
        </c:ser>
        <c:ser>
          <c:idx val="9"/>
          <c:order val="9"/>
          <c:tx>
            <c:strRef>
              <c:f>'33'!$A$32</c:f>
              <c:strCache>
                <c:ptCount val="1"/>
                <c:pt idx="0">
                  <c:v>აფთარი</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'33'!$E$32</c:f>
              <c:numCache>
                <c:formatCode>0.00</c:formatCode>
                <c:ptCount val="1"/>
                <c:pt idx="0">
                  <c:v>1.5625</c:v>
                </c:pt>
              </c:numCache>
            </c:numRef>
          </c:val>
          <c:extLst>
            <c:ext xmlns:c16="http://schemas.microsoft.com/office/drawing/2014/chart" uri="{C3380CC4-5D6E-409C-BE32-E72D297353CC}">
              <c16:uniqueId val="{00000009-5D78-4F7B-8834-C96366E8521E}"/>
            </c:ext>
          </c:extLst>
        </c:ser>
        <c:ser>
          <c:idx val="10"/>
          <c:order val="10"/>
          <c:tx>
            <c:strRef>
              <c:f>'33'!$A$33</c:f>
              <c:strCache>
                <c:ptCount val="1"/>
                <c:pt idx="0">
                  <c:v>მელა</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E-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'33'!$E$33</c:f>
              <c:numCache>
                <c:formatCode>0.00</c:formatCode>
                <c:ptCount val="1"/>
                <c:pt idx="0">
                  <c:v>1.4792899408284026</c:v>
                </c:pt>
              </c:numCache>
            </c:numRef>
          </c:val>
          <c:extLst>
            <c:ext xmlns:c16="http://schemas.microsoft.com/office/drawing/2014/chart" uri="{C3380CC4-5D6E-409C-BE32-E72D297353CC}">
              <c16:uniqueId val="{0000000A-5D78-4F7B-8834-C96366E8521E}"/>
            </c:ext>
          </c:extLst>
        </c:ser>
        <c:ser>
          <c:idx val="11"/>
          <c:order val="11"/>
          <c:tx>
            <c:strRef>
              <c:f>'33'!$A$34</c:f>
              <c:strCache>
                <c:ptCount val="1"/>
                <c:pt idx="0">
                  <c:v>ზებრა</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invertIfNegative val="0"/>
          <c:dLbls>
            <c:dLbl>
              <c:idx val="0"/>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F-5D78-4F7B-8834-C96366E852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'33'!$E$22</c:f>
              <c:strCache>
                <c:ptCount val="1"/>
                <c:pt idx="0">
                  <c:v>100 კმ-ის დაფარვის საშუალო დრო (სთ)</c:v>
                </c:pt>
              </c:strCache>
            </c:strRef>
          </c:cat>
          <c:val>
            <c:numRef>
              <c:f>'33'!$E$34</c:f>
              <c:numCache>
                <c:formatCode>0.00</c:formatCode>
                <c:ptCount val="1"/>
                <c:pt idx="0">
                  <c:v>1.5527950310559004</c:v>
                </c:pt>
              </c:numCache>
            </c:numRef>
          </c:val>
          <c:extLst>
            <c:ext xmlns:c16="http://schemas.microsoft.com/office/drawing/2014/chart" uri="{C3380CC4-5D6E-409C-BE32-E72D297353CC}">
              <c16:uniqueId val="{0000000B-5D78-4F7B-8834-C96366E8521E}"/>
            </c:ext>
          </c:extLst>
        </c:ser>
        <c:dLbls>
          <c:showLegendKey val="0"/>
          <c:showVal val="1"/>
          <c:showCatName val="0"/>
          <c:showSerName val="0"/>
          <c:showPercent val="0"/>
          <c:showBubbleSize val="0"/>
        </c:dLbls>
        <c:gapWidth val="100"/>
        <c:overlap val="-24"/>
        <c:axId val="152908160"/>
        <c:axId val="152909696"/>
      </c:barChart>
      <c:catAx>
        <c:axId val="15290816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ka-GE"/>
          </a:p>
        </c:txPr>
        <c:crossAx val="152909696"/>
        <c:crosses val="autoZero"/>
        <c:auto val="1"/>
        <c:lblAlgn val="ctr"/>
        <c:lblOffset val="100"/>
        <c:noMultiLvlLbl val="0"/>
      </c:catAx>
      <c:valAx>
        <c:axId val="152909696"/>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ka-GE"/>
          </a:p>
        </c:txPr>
        <c:crossAx val="152908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ka-GE"/>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a-G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'33'!$B$22</c:f>
              <c:strCache>
                <c:ptCount val="1"/>
                <c:pt idx="0">
                  <c:v>სხეულის საშუალო წონა (კგ)</c:v>
                </c:pt>
              </c:strCache>
            </c:strRef>
          </c:tx>
          <c:dPt>
            <c:idx val="0"/>
            <c:bubble3D val="0"/>
            <c:explosion val="19"/>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AEC7-4014-AC40-7ABD74C888A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49E-45BD-A441-09672B7005A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49E-45BD-A441-09672B7005A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49E-45BD-A441-09672B7005A5}"/>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749E-45BD-A441-09672B7005A5}"/>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749E-45BD-A441-09672B7005A5}"/>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749E-45BD-A441-09672B7005A5}"/>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749E-45BD-A441-09672B7005A5}"/>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749E-45BD-A441-09672B7005A5}"/>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749E-45BD-A441-09672B7005A5}"/>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749E-45BD-A441-09672B7005A5}"/>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749E-45BD-A441-09672B7005A5}"/>
              </c:ext>
            </c:extLst>
          </c:dPt>
          <c:cat>
            <c:strRef>
              <c:f>'33'!$A$23:$A$34</c:f>
              <c:strCache>
                <c:ptCount val="12"/>
                <c:pt idx="0">
                  <c:v>სპილო</c:v>
                </c:pt>
                <c:pt idx="1">
                  <c:v>დათვი</c:v>
                </c:pt>
                <c:pt idx="2">
                  <c:v>ლოსი</c:v>
                </c:pt>
                <c:pt idx="3">
                  <c:v>ჟირაფი</c:v>
                </c:pt>
                <c:pt idx="4">
                  <c:v>ლომი</c:v>
                </c:pt>
                <c:pt idx="5">
                  <c:v>ცხენი</c:v>
                </c:pt>
                <c:pt idx="6">
                  <c:v>ანტილოპა</c:v>
                </c:pt>
                <c:pt idx="7">
                  <c:v>კურდღელი</c:v>
                </c:pt>
                <c:pt idx="8">
                  <c:v>კენგურუ</c:v>
                </c:pt>
                <c:pt idx="9">
                  <c:v>აფთარი</c:v>
                </c:pt>
                <c:pt idx="10">
                  <c:v>მელა</c:v>
                </c:pt>
                <c:pt idx="11">
                  <c:v>ზებრა</c:v>
                </c:pt>
              </c:strCache>
            </c:strRef>
          </c:cat>
          <c:val>
            <c:numRef>
              <c:f>'33'!$B$23:$B$34</c:f>
              <c:numCache>
                <c:formatCode>0</c:formatCode>
                <c:ptCount val="12"/>
                <c:pt idx="0">
                  <c:v>8000</c:v>
                </c:pt>
                <c:pt idx="1">
                  <c:v>620</c:v>
                </c:pt>
                <c:pt idx="2">
                  <c:v>382</c:v>
                </c:pt>
                <c:pt idx="3">
                  <c:v>1700</c:v>
                </c:pt>
                <c:pt idx="4">
                  <c:v>200</c:v>
                </c:pt>
                <c:pt idx="5">
                  <c:v>600</c:v>
                </c:pt>
                <c:pt idx="6">
                  <c:v>20</c:v>
                </c:pt>
                <c:pt idx="7">
                  <c:v>2</c:v>
                </c:pt>
                <c:pt idx="8">
                  <c:v>80</c:v>
                </c:pt>
                <c:pt idx="9">
                  <c:v>50</c:v>
                </c:pt>
                <c:pt idx="10" formatCode="0.00">
                  <c:v>5.8</c:v>
                </c:pt>
                <c:pt idx="11">
                  <c:v>328</c:v>
                </c:pt>
              </c:numCache>
            </c:numRef>
          </c:val>
          <c:extLst>
            <c:ext xmlns:c16="http://schemas.microsoft.com/office/drawing/2014/chart" uri="{C3380CC4-5D6E-409C-BE32-E72D297353CC}">
              <c16:uniqueId val="{00000000-AEC7-4014-AC40-7ABD74C888A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a-G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'33'!$C$22</c:f>
              <c:strCache>
                <c:ptCount val="1"/>
                <c:pt idx="0">
                  <c:v>სხეულის საშუალო სიგრძე (მ)</c:v>
                </c:pt>
              </c:strCache>
            </c:strRef>
          </c:tx>
          <c:dPt>
            <c:idx val="0"/>
            <c:bubble3D val="0"/>
            <c:explosion val="3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5545-45B6-9D0E-F75422F58139}"/>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FAB0-47A3-B8DD-6EA7ECE5634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FAB0-47A3-B8DD-6EA7ECE5634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FAB0-47A3-B8DD-6EA7ECE5634A}"/>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FAB0-47A3-B8DD-6EA7ECE5634A}"/>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FAB0-47A3-B8DD-6EA7ECE5634A}"/>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FAB0-47A3-B8DD-6EA7ECE5634A}"/>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FAB0-47A3-B8DD-6EA7ECE5634A}"/>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FAB0-47A3-B8DD-6EA7ECE5634A}"/>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FAB0-47A3-B8DD-6EA7ECE5634A}"/>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FAB0-47A3-B8DD-6EA7ECE5634A}"/>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FAB0-47A3-B8DD-6EA7ECE5634A}"/>
              </c:ext>
            </c:extLst>
          </c:dPt>
          <c:cat>
            <c:strRef>
              <c:f>'33'!$A$23:$A$34</c:f>
              <c:strCache>
                <c:ptCount val="12"/>
                <c:pt idx="0">
                  <c:v>სპილო</c:v>
                </c:pt>
                <c:pt idx="1">
                  <c:v>დათვი</c:v>
                </c:pt>
                <c:pt idx="2">
                  <c:v>ლოსი</c:v>
                </c:pt>
                <c:pt idx="3">
                  <c:v>ჟირაფი</c:v>
                </c:pt>
                <c:pt idx="4">
                  <c:v>ლომი</c:v>
                </c:pt>
                <c:pt idx="5">
                  <c:v>ცხენი</c:v>
                </c:pt>
                <c:pt idx="6">
                  <c:v>ანტილოპა</c:v>
                </c:pt>
                <c:pt idx="7">
                  <c:v>კურდღელი</c:v>
                </c:pt>
                <c:pt idx="8">
                  <c:v>კენგურუ</c:v>
                </c:pt>
                <c:pt idx="9">
                  <c:v>აფთარი</c:v>
                </c:pt>
                <c:pt idx="10">
                  <c:v>მელა</c:v>
                </c:pt>
                <c:pt idx="11">
                  <c:v>ზებრა</c:v>
                </c:pt>
              </c:strCache>
            </c:strRef>
          </c:cat>
          <c:val>
            <c:numRef>
              <c:f>'33'!$C$23:$C$34</c:f>
              <c:numCache>
                <c:formatCode>General</c:formatCode>
                <c:ptCount val="12"/>
                <c:pt idx="0">
                  <c:v>6.9</c:v>
                </c:pt>
                <c:pt idx="1">
                  <c:v>2.5</c:v>
                </c:pt>
                <c:pt idx="2">
                  <c:v>1.4</c:v>
                </c:pt>
                <c:pt idx="3">
                  <c:v>5.2</c:v>
                </c:pt>
                <c:pt idx="4">
                  <c:v>2.8</c:v>
                </c:pt>
                <c:pt idx="5">
                  <c:v>2</c:v>
                </c:pt>
                <c:pt idx="6">
                  <c:v>0.8</c:v>
                </c:pt>
                <c:pt idx="7">
                  <c:v>0.45</c:v>
                </c:pt>
                <c:pt idx="8">
                  <c:v>2</c:v>
                </c:pt>
                <c:pt idx="9">
                  <c:v>1.3</c:v>
                </c:pt>
                <c:pt idx="10">
                  <c:v>1</c:v>
                </c:pt>
                <c:pt idx="11">
                  <c:v>2.2000000000000002</c:v>
                </c:pt>
              </c:numCache>
            </c:numRef>
          </c:val>
          <c:extLst>
            <c:ext xmlns:c16="http://schemas.microsoft.com/office/drawing/2014/chart" uri="{C3380CC4-5D6E-409C-BE32-E72D297353CC}">
              <c16:uniqueId val="{00000000-5545-45B6-9D0E-F75422F58139}"/>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ka-GE"/>
              <a:t>გამოკითხულ მოსწავლეთა</a:t>
            </a:r>
          </a:p>
          <a:p>
            <a:pPr>
              <a:defRPr/>
            </a:pPr>
            <a:r>
              <a:rPr lang="ka-GE"/>
              <a:t>შედეგები (პროცენტებში)</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ka-GE"/>
        </a:p>
      </c:txPr>
    </c:title>
    <c:autoTitleDeleted val="0"/>
    <c:plotArea>
      <c:layout/>
      <c:pieChart>
        <c:varyColors val="1"/>
        <c:ser>
          <c:idx val="0"/>
          <c:order val="0"/>
          <c:tx>
            <c:strRef>
              <c:f>'17'!$C$17</c:f>
              <c:strCache>
                <c:ptCount val="1"/>
                <c:pt idx="0">
                  <c:v>რაოდენობა</c:v>
                </c:pt>
              </c:strCache>
            </c:strRef>
          </c:tx>
          <c:dPt>
            <c:idx val="0"/>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EEAD-4B95-8B1D-CB138E13EC98}"/>
              </c:ext>
            </c:extLst>
          </c:dPt>
          <c:dPt>
            <c:idx val="1"/>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4-EEAD-4B95-8B1D-CB138E13EC98}"/>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6-EEAD-4B95-8B1D-CB138E13EC98}"/>
              </c:ext>
            </c:extLst>
          </c:dPt>
          <c:dPt>
            <c:idx val="3"/>
            <c:bubble3D val="0"/>
            <c:spPr>
              <a:solidFill>
                <a:srgbClr val="7030A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8-EEAD-4B95-8B1D-CB138E13EC98}"/>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A1C0-4966-950A-01487138512C}"/>
              </c:ext>
            </c:extLst>
          </c:dPt>
          <c:dLbls>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ka-GE"/>
                </a:p>
              </c:txPr>
              <c:dLblPos val="inEnd"/>
              <c:showLegendKey val="0"/>
              <c:showVal val="0"/>
              <c:showCatName val="0"/>
              <c:showSerName val="0"/>
              <c:showPercent val="1"/>
              <c:showBubbleSize val="0"/>
              <c:extLst>
                <c:ext xmlns:c16="http://schemas.microsoft.com/office/drawing/2014/chart" uri="{C3380CC4-5D6E-409C-BE32-E72D297353CC}">
                  <c16:uniqueId val="{00000006-EEAD-4B95-8B1D-CB138E13EC9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ka-GE"/>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'17'!$B$18:$B$22</c:f>
              <c:strCache>
                <c:ptCount val="5"/>
                <c:pt idx="0">
                  <c:v>ლურჯი</c:v>
                </c:pt>
                <c:pt idx="1">
                  <c:v>წითელი</c:v>
                </c:pt>
                <c:pt idx="2">
                  <c:v>მწვანე</c:v>
                </c:pt>
                <c:pt idx="3">
                  <c:v>ყვითელი</c:v>
                </c:pt>
                <c:pt idx="4">
                  <c:v>იასამნისფერი</c:v>
                </c:pt>
              </c:strCache>
            </c:strRef>
          </c:cat>
          <c:val>
            <c:numRef>
              <c:f>'17'!$C$18:$C$22</c:f>
              <c:numCache>
                <c:formatCode>General</c:formatCode>
                <c:ptCount val="5"/>
                <c:pt idx="0">
                  <c:v>3</c:v>
                </c:pt>
                <c:pt idx="1">
                  <c:v>2</c:v>
                </c:pt>
                <c:pt idx="2">
                  <c:v>4</c:v>
                </c:pt>
                <c:pt idx="3">
                  <c:v>5</c:v>
                </c:pt>
                <c:pt idx="4">
                  <c:v>4</c:v>
                </c:pt>
              </c:numCache>
            </c:numRef>
          </c:val>
          <c:extLst>
            <c:ext xmlns:c16="http://schemas.microsoft.com/office/drawing/2014/chart" uri="{C3380CC4-5D6E-409C-BE32-E72D297353CC}">
              <c16:uniqueId val="{00000000-EEAD-4B95-8B1D-CB138E13EC98}"/>
            </c:ext>
          </c:extLst>
        </c:ser>
        <c:dLbls>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ka-G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'18'!$B$17</c:f>
              <c:strCache>
                <c:ptCount val="1"/>
                <c:pt idx="0">
                  <c:v>დარეგისტრირებულთა რაოდენობა</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F53-4024-82CC-405302E457D2}"/>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1F53-4024-82CC-405302E457D2}"/>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F53-4024-82CC-405302E457D2}"/>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1F53-4024-82CC-405302E457D2}"/>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F53-4024-82CC-405302E457D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ka-GE"/>
                </a:p>
              </c:txPr>
              <c:dLblPos val="outEnd"/>
              <c:showLegendKey val="0"/>
              <c:showVal val="0"/>
              <c:showCatName val="1"/>
              <c:showSerName val="0"/>
              <c:showPercent val="0"/>
              <c:showBubbleSize val="0"/>
              <c:extLst>
                <c:ext xmlns:c16="http://schemas.microsoft.com/office/drawing/2014/chart" uri="{C3380CC4-5D6E-409C-BE32-E72D297353CC}">
                  <c16:uniqueId val="{00000001-1F53-4024-82CC-405302E457D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ka-GE"/>
                </a:p>
              </c:txPr>
              <c:dLblPos val="outEnd"/>
              <c:showLegendKey val="0"/>
              <c:showVal val="0"/>
              <c:showCatName val="1"/>
              <c:showSerName val="0"/>
              <c:showPercent val="0"/>
              <c:showBubbleSize val="0"/>
              <c:extLst>
                <c:ext xmlns:c16="http://schemas.microsoft.com/office/drawing/2014/chart" uri="{C3380CC4-5D6E-409C-BE32-E72D297353CC}">
                  <c16:uniqueId val="{00000002-1F53-4024-82CC-405302E457D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ka-GE"/>
                </a:p>
              </c:txPr>
              <c:dLblPos val="outEnd"/>
              <c:showLegendKey val="0"/>
              <c:showVal val="0"/>
              <c:showCatName val="1"/>
              <c:showSerName val="0"/>
              <c:showPercent val="0"/>
              <c:showBubbleSize val="0"/>
              <c:extLst>
                <c:ext xmlns:c16="http://schemas.microsoft.com/office/drawing/2014/chart" uri="{C3380CC4-5D6E-409C-BE32-E72D297353CC}">
                  <c16:uniqueId val="{00000003-1F53-4024-82CC-405302E457D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ka-GE"/>
                </a:p>
              </c:txPr>
              <c:dLblPos val="outEnd"/>
              <c:showLegendKey val="0"/>
              <c:showVal val="0"/>
              <c:showCatName val="1"/>
              <c:showSerName val="0"/>
              <c:showPercent val="0"/>
              <c:showBubbleSize val="0"/>
              <c:extLst>
                <c:ext xmlns:c16="http://schemas.microsoft.com/office/drawing/2014/chart" uri="{C3380CC4-5D6E-409C-BE32-E72D297353CC}">
                  <c16:uniqueId val="{00000004-1F53-4024-82CC-405302E457D2}"/>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ka-GE"/>
                </a:p>
              </c:txPr>
              <c:dLblPos val="outEnd"/>
              <c:showLegendKey val="0"/>
              <c:showVal val="0"/>
              <c:showCatName val="1"/>
              <c:showSerName val="0"/>
              <c:showPercent val="0"/>
              <c:showBubbleSize val="0"/>
              <c:extLst>
                <c:ext xmlns:c16="http://schemas.microsoft.com/office/drawing/2014/chart" uri="{C3380CC4-5D6E-409C-BE32-E72D297353CC}">
                  <c16:uniqueId val="{00000005-1F53-4024-82CC-405302E457D2}"/>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'18'!$A$18:$A$22</c:f>
              <c:strCache>
                <c:ptCount val="5"/>
                <c:pt idx="0">
                  <c:v>ბიოლოგია</c:v>
                </c:pt>
                <c:pt idx="1">
                  <c:v>ფიზიკა</c:v>
                </c:pt>
                <c:pt idx="2">
                  <c:v>ქართული ენა</c:v>
                </c:pt>
                <c:pt idx="3">
                  <c:v>ინგლისური</c:v>
                </c:pt>
                <c:pt idx="4">
                  <c:v>მათემატიკა</c:v>
                </c:pt>
              </c:strCache>
            </c:strRef>
          </c:cat>
          <c:val>
            <c:numRef>
              <c:f>'18'!$B$18:$B$22</c:f>
              <c:numCache>
                <c:formatCode>General</c:formatCode>
                <c:ptCount val="5"/>
                <c:pt idx="0">
                  <c:v>61</c:v>
                </c:pt>
                <c:pt idx="1">
                  <c:v>17</c:v>
                </c:pt>
                <c:pt idx="2">
                  <c:v>26</c:v>
                </c:pt>
                <c:pt idx="3">
                  <c:v>24</c:v>
                </c:pt>
                <c:pt idx="4">
                  <c:v>19</c:v>
                </c:pt>
              </c:numCache>
            </c:numRef>
          </c:val>
          <c:extLst>
            <c:ext xmlns:c16="http://schemas.microsoft.com/office/drawing/2014/chart" uri="{C3380CC4-5D6E-409C-BE32-E72D297353CC}">
              <c16:uniqueId val="{00000000-1F53-4024-82CC-405302E457D2}"/>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ka-GE" sz="1600" b="1"/>
              <a:t>მოსწავლეთა</a:t>
            </a:r>
            <a:r>
              <a:rPr lang="ka-GE" sz="1600" b="1" baseline="0"/>
              <a:t> ოლიმპიადა</a:t>
            </a:r>
            <a:endParaRPr lang="en-US" sz="16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ka-GE"/>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'18'!$B$17</c:f>
              <c:strCache>
                <c:ptCount val="1"/>
                <c:pt idx="0">
                  <c:v>დარეგისტრირებულთა რაოდენობა</c:v>
                </c:pt>
              </c:strCache>
            </c:strRef>
          </c:tx>
          <c:spPr>
            <a:solidFill>
              <a:schemeClr val="accent1"/>
            </a:solidFill>
            <a:ln>
              <a:noFill/>
            </a:ln>
            <a:effectLst/>
            <a:sp3d/>
          </c:spPr>
          <c:invertIfNegative val="0"/>
          <c:cat>
            <c:strRef>
              <c:f>'18'!$A$18:$A$22</c:f>
              <c:strCache>
                <c:ptCount val="5"/>
                <c:pt idx="0">
                  <c:v>ბიოლოგია</c:v>
                </c:pt>
                <c:pt idx="1">
                  <c:v>ფიზიკა</c:v>
                </c:pt>
                <c:pt idx="2">
                  <c:v>ქართული ენა</c:v>
                </c:pt>
                <c:pt idx="3">
                  <c:v>ინგლისური</c:v>
                </c:pt>
                <c:pt idx="4">
                  <c:v>მათემატიკა</c:v>
                </c:pt>
              </c:strCache>
            </c:strRef>
          </c:cat>
          <c:val>
            <c:numRef>
              <c:f>'18'!$B$18:$B$22</c:f>
              <c:numCache>
                <c:formatCode>General</c:formatCode>
                <c:ptCount val="5"/>
                <c:pt idx="0">
                  <c:v>61</c:v>
                </c:pt>
                <c:pt idx="1">
                  <c:v>17</c:v>
                </c:pt>
                <c:pt idx="2">
                  <c:v>26</c:v>
                </c:pt>
                <c:pt idx="3">
                  <c:v>24</c:v>
                </c:pt>
                <c:pt idx="4">
                  <c:v>19</c:v>
                </c:pt>
              </c:numCache>
            </c:numRef>
          </c:val>
          <c:extLst>
            <c:ext xmlns:c16="http://schemas.microsoft.com/office/drawing/2014/chart" uri="{C3380CC4-5D6E-409C-BE32-E72D297353CC}">
              <c16:uniqueId val="{00000000-03E2-4521-8D18-4BC4F3DB7814}"/>
            </c:ext>
          </c:extLst>
        </c:ser>
        <c:ser>
          <c:idx val="1"/>
          <c:order val="1"/>
          <c:tx>
            <c:strRef>
              <c:f>'18'!$C$17</c:f>
              <c:strCache>
                <c:ptCount val="1"/>
                <c:pt idx="0">
                  <c:v>მეორე ტურში გადასულთა რაოდენობა</c:v>
                </c:pt>
              </c:strCache>
            </c:strRef>
          </c:tx>
          <c:spPr>
            <a:solidFill>
              <a:schemeClr val="accent2"/>
            </a:solidFill>
            <a:ln>
              <a:noFill/>
            </a:ln>
            <a:effectLst/>
            <a:sp3d/>
          </c:spPr>
          <c:invertIfNegative val="0"/>
          <c:cat>
            <c:strRef>
              <c:f>'18'!$A$18:$A$22</c:f>
              <c:strCache>
                <c:ptCount val="5"/>
                <c:pt idx="0">
                  <c:v>ბიოლოგია</c:v>
                </c:pt>
                <c:pt idx="1">
                  <c:v>ფიზიკა</c:v>
                </c:pt>
                <c:pt idx="2">
                  <c:v>ქართული ენა</c:v>
                </c:pt>
                <c:pt idx="3">
                  <c:v>ინგლისური</c:v>
                </c:pt>
                <c:pt idx="4">
                  <c:v>მათემატიკა</c:v>
                </c:pt>
              </c:strCache>
            </c:strRef>
          </c:cat>
          <c:val>
            <c:numRef>
              <c:f>'18'!$C$18:$C$22</c:f>
              <c:numCache>
                <c:formatCode>General</c:formatCode>
                <c:ptCount val="5"/>
                <c:pt idx="0">
                  <c:v>12</c:v>
                </c:pt>
                <c:pt idx="1">
                  <c:v>7</c:v>
                </c:pt>
                <c:pt idx="2">
                  <c:v>14</c:v>
                </c:pt>
                <c:pt idx="3">
                  <c:v>10</c:v>
                </c:pt>
                <c:pt idx="4">
                  <c:v>10</c:v>
                </c:pt>
              </c:numCache>
            </c:numRef>
          </c:val>
          <c:extLst>
            <c:ext xmlns:c16="http://schemas.microsoft.com/office/drawing/2014/chart" uri="{C3380CC4-5D6E-409C-BE32-E72D297353CC}">
              <c16:uniqueId val="{00000001-03E2-4521-8D18-4BC4F3DB7814}"/>
            </c:ext>
          </c:extLst>
        </c:ser>
        <c:dLbls>
          <c:showLegendKey val="0"/>
          <c:showVal val="0"/>
          <c:showCatName val="0"/>
          <c:showSerName val="0"/>
          <c:showPercent val="0"/>
          <c:showBubbleSize val="0"/>
        </c:dLbls>
        <c:gapWidth val="150"/>
        <c:shape val="box"/>
        <c:axId val="1738090015"/>
        <c:axId val="1738081695"/>
        <c:axId val="0"/>
      </c:bar3DChart>
      <c:catAx>
        <c:axId val="17380900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738081695"/>
        <c:crosses val="autoZero"/>
        <c:auto val="1"/>
        <c:lblAlgn val="ctr"/>
        <c:lblOffset val="100"/>
        <c:noMultiLvlLbl val="0"/>
      </c:catAx>
      <c:valAx>
        <c:axId val="1738081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738090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'19'!$A$25:$A$36</c:f>
              <c:numCache>
                <c:formatCode>General</c:formatCode>
                <c:ptCount val="12"/>
                <c:pt idx="0">
                  <c:v>4</c:v>
                </c:pt>
                <c:pt idx="1">
                  <c:v>5</c:v>
                </c:pt>
                <c:pt idx="2">
                  <c:v>8</c:v>
                </c:pt>
                <c:pt idx="3">
                  <c:v>7</c:v>
                </c:pt>
                <c:pt idx="4">
                  <c:v>1.2</c:v>
                </c:pt>
                <c:pt idx="5">
                  <c:v>4.5</c:v>
                </c:pt>
                <c:pt idx="6">
                  <c:v>7</c:v>
                </c:pt>
                <c:pt idx="7">
                  <c:v>-2</c:v>
                </c:pt>
                <c:pt idx="8">
                  <c:v>-0.25</c:v>
                </c:pt>
                <c:pt idx="9">
                  <c:v>9</c:v>
                </c:pt>
                <c:pt idx="10">
                  <c:v>5</c:v>
                </c:pt>
                <c:pt idx="11">
                  <c:v>1.9</c:v>
                </c:pt>
              </c:numCache>
            </c:numRef>
          </c:xVal>
          <c:yVal>
            <c:numRef>
              <c:f>'19'!$B$25:$B$36</c:f>
              <c:numCache>
                <c:formatCode>General</c:formatCode>
                <c:ptCount val="12"/>
                <c:pt idx="0">
                  <c:v>32</c:v>
                </c:pt>
                <c:pt idx="1">
                  <c:v>39</c:v>
                </c:pt>
                <c:pt idx="2">
                  <c:v>60</c:v>
                </c:pt>
                <c:pt idx="3">
                  <c:v>53</c:v>
                </c:pt>
                <c:pt idx="4">
                  <c:v>12.4</c:v>
                </c:pt>
                <c:pt idx="5">
                  <c:v>35.5</c:v>
                </c:pt>
                <c:pt idx="6">
                  <c:v>53</c:v>
                </c:pt>
                <c:pt idx="7">
                  <c:v>-10</c:v>
                </c:pt>
                <c:pt idx="8">
                  <c:v>2.25</c:v>
                </c:pt>
                <c:pt idx="9">
                  <c:v>67</c:v>
                </c:pt>
                <c:pt idx="10">
                  <c:v>39</c:v>
                </c:pt>
                <c:pt idx="11">
                  <c:v>17.299999999999997</c:v>
                </c:pt>
              </c:numCache>
            </c:numRef>
          </c:yVal>
          <c:smooth val="0"/>
          <c:extLst>
            <c:ext xmlns:c16="http://schemas.microsoft.com/office/drawing/2014/chart" uri="{C3380CC4-5D6E-409C-BE32-E72D297353CC}">
              <c16:uniqueId val="{00000000-79BA-46E5-8A05-97F1B2C0F3AC}"/>
            </c:ext>
          </c:extLst>
        </c:ser>
        <c:dLbls>
          <c:showLegendKey val="0"/>
          <c:showVal val="0"/>
          <c:showCatName val="0"/>
          <c:showSerName val="0"/>
          <c:showPercent val="0"/>
          <c:showBubbleSize val="0"/>
        </c:dLbls>
        <c:axId val="140634752"/>
        <c:axId val="140657024"/>
      </c:scatterChart>
      <c:valAx>
        <c:axId val="140634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40657024"/>
        <c:crosses val="autoZero"/>
        <c:crossBetween val="midCat"/>
      </c:valAx>
      <c:valAx>
        <c:axId val="140657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406347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'20'!$A$11</c:f>
              <c:strCache>
                <c:ptCount val="1"/>
                <c:pt idx="0">
                  <c:v>პიცა</c:v>
                </c:pt>
              </c:strCache>
            </c:strRef>
          </c:tx>
          <c:spPr>
            <a:solidFill>
              <a:schemeClr val="accent1"/>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'20'!$D$10</c:f>
              <c:strCache>
                <c:ptCount val="1"/>
                <c:pt idx="0">
                  <c:v>ჯამური ფასი</c:v>
                </c:pt>
              </c:strCache>
            </c:strRef>
          </c:cat>
          <c:val>
            <c:numRef>
              <c:f>'20'!$D$11</c:f>
              <c:numCache>
                <c:formatCode>_-* #,##0.00\ [$₾-437]_-;\-* #,##0.00\ [$₾-437]_-;_-* "-"??\ [$₾-437]_-;_-@_-</c:formatCode>
                <c:ptCount val="1"/>
                <c:pt idx="0">
                  <c:v>32</c:v>
                </c:pt>
              </c:numCache>
            </c:numRef>
          </c:val>
          <c:extLst>
            <c:ext xmlns:c16="http://schemas.microsoft.com/office/drawing/2014/chart" uri="{C3380CC4-5D6E-409C-BE32-E72D297353CC}">
              <c16:uniqueId val="{00000000-C433-4554-B2EA-25769920467E}"/>
            </c:ext>
          </c:extLst>
        </c:ser>
        <c:ser>
          <c:idx val="1"/>
          <c:order val="1"/>
          <c:tx>
            <c:strRef>
              <c:f>'20'!$A$12</c:f>
              <c:strCache>
                <c:ptCount val="1"/>
                <c:pt idx="0">
                  <c:v>ორცხობილა</c:v>
                </c:pt>
              </c:strCache>
            </c:strRef>
          </c:tx>
          <c:spPr>
            <a:solidFill>
              <a:schemeClr val="accent2"/>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'20'!$D$10</c:f>
              <c:strCache>
                <c:ptCount val="1"/>
                <c:pt idx="0">
                  <c:v>ჯამური ფასი</c:v>
                </c:pt>
              </c:strCache>
            </c:strRef>
          </c:cat>
          <c:val>
            <c:numRef>
              <c:f>'20'!$D$12</c:f>
              <c:numCache>
                <c:formatCode>_-* #,##0.00\ [$₾-437]_-;\-* #,##0.00\ [$₾-437]_-;_-* "-"??\ [$₾-437]_-;_-@_-</c:formatCode>
                <c:ptCount val="1"/>
                <c:pt idx="0">
                  <c:v>8</c:v>
                </c:pt>
              </c:numCache>
            </c:numRef>
          </c:val>
          <c:extLst>
            <c:ext xmlns:c16="http://schemas.microsoft.com/office/drawing/2014/chart" uri="{C3380CC4-5D6E-409C-BE32-E72D297353CC}">
              <c16:uniqueId val="{0000000B-C433-4554-B2EA-25769920467E}"/>
            </c:ext>
          </c:extLst>
        </c:ser>
        <c:ser>
          <c:idx val="2"/>
          <c:order val="2"/>
          <c:tx>
            <c:strRef>
              <c:f>'20'!$A$13</c:f>
              <c:strCache>
                <c:ptCount val="1"/>
                <c:pt idx="0">
                  <c:v>ხაჭაპური</c:v>
                </c:pt>
              </c:strCache>
            </c:strRef>
          </c:tx>
          <c:spPr>
            <a:solidFill>
              <a:schemeClr val="accent3"/>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'20'!$D$10</c:f>
              <c:strCache>
                <c:ptCount val="1"/>
                <c:pt idx="0">
                  <c:v>ჯამური ფასი</c:v>
                </c:pt>
              </c:strCache>
            </c:strRef>
          </c:cat>
          <c:val>
            <c:numRef>
              <c:f>'20'!$D$13</c:f>
              <c:numCache>
                <c:formatCode>_-* #,##0.00\ [$₾-437]_-;\-* #,##0.00\ [$₾-437]_-;_-* "-"??\ [$₾-437]_-;_-@_-</c:formatCode>
                <c:ptCount val="1"/>
                <c:pt idx="0">
                  <c:v>30</c:v>
                </c:pt>
              </c:numCache>
            </c:numRef>
          </c:val>
          <c:extLst>
            <c:ext xmlns:c16="http://schemas.microsoft.com/office/drawing/2014/chart" uri="{C3380CC4-5D6E-409C-BE32-E72D297353CC}">
              <c16:uniqueId val="{0000000C-C433-4554-B2EA-25769920467E}"/>
            </c:ext>
          </c:extLst>
        </c:ser>
        <c:ser>
          <c:idx val="3"/>
          <c:order val="3"/>
          <c:tx>
            <c:strRef>
              <c:f>'20'!$A$14</c:f>
              <c:strCache>
                <c:ptCount val="1"/>
                <c:pt idx="0">
                  <c:v>ხილის ასორტი</c:v>
                </c:pt>
              </c:strCache>
            </c:strRef>
          </c:tx>
          <c:spPr>
            <a:solidFill>
              <a:schemeClr val="accent4"/>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'20'!$D$10</c:f>
              <c:strCache>
                <c:ptCount val="1"/>
                <c:pt idx="0">
                  <c:v>ჯამური ფასი</c:v>
                </c:pt>
              </c:strCache>
            </c:strRef>
          </c:cat>
          <c:val>
            <c:numRef>
              <c:f>'20'!$D$14</c:f>
              <c:numCache>
                <c:formatCode>_-* #,##0.00\ [$₾-437]_-;\-* #,##0.00\ [$₾-437]_-;_-* "-"??\ [$₾-437]_-;_-@_-</c:formatCode>
                <c:ptCount val="1"/>
                <c:pt idx="0">
                  <c:v>25</c:v>
                </c:pt>
              </c:numCache>
            </c:numRef>
          </c:val>
          <c:extLst>
            <c:ext xmlns:c16="http://schemas.microsoft.com/office/drawing/2014/chart" uri="{C3380CC4-5D6E-409C-BE32-E72D297353CC}">
              <c16:uniqueId val="{0000000D-C433-4554-B2EA-25769920467E}"/>
            </c:ext>
          </c:extLst>
        </c:ser>
        <c:ser>
          <c:idx val="4"/>
          <c:order val="4"/>
          <c:tx>
            <c:strRef>
              <c:f>'20'!$A$15</c:f>
              <c:strCache>
                <c:ptCount val="1"/>
                <c:pt idx="0">
                  <c:v>ნატურალური წვენი</c:v>
                </c:pt>
              </c:strCache>
            </c:strRef>
          </c:tx>
          <c:spPr>
            <a:solidFill>
              <a:schemeClr val="accent5"/>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'20'!$D$10</c:f>
              <c:strCache>
                <c:ptCount val="1"/>
                <c:pt idx="0">
                  <c:v>ჯამური ფასი</c:v>
                </c:pt>
              </c:strCache>
            </c:strRef>
          </c:cat>
          <c:val>
            <c:numRef>
              <c:f>'20'!$D$15</c:f>
              <c:numCache>
                <c:formatCode>_-* #,##0.00\ [$₾-437]_-;\-* #,##0.00\ [$₾-437]_-;_-* "-"??\ [$₾-437]_-;_-@_-</c:formatCode>
                <c:ptCount val="1"/>
                <c:pt idx="0">
                  <c:v>19.799999999999997</c:v>
                </c:pt>
              </c:numCache>
            </c:numRef>
          </c:val>
          <c:extLst>
            <c:ext xmlns:c16="http://schemas.microsoft.com/office/drawing/2014/chart" uri="{C3380CC4-5D6E-409C-BE32-E72D297353CC}">
              <c16:uniqueId val="{0000000E-C433-4554-B2EA-25769920467E}"/>
            </c:ext>
          </c:extLst>
        </c:ser>
        <c:ser>
          <c:idx val="5"/>
          <c:order val="5"/>
          <c:tx>
            <c:strRef>
              <c:f>'20'!$A$16</c:f>
              <c:strCache>
                <c:ptCount val="1"/>
                <c:pt idx="0">
                  <c:v>გასაბერი ბუშტები</c:v>
                </c:pt>
              </c:strCache>
            </c:strRef>
          </c:tx>
          <c:spPr>
            <a:solidFill>
              <a:schemeClr val="accent6"/>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'20'!$D$10</c:f>
              <c:strCache>
                <c:ptCount val="1"/>
                <c:pt idx="0">
                  <c:v>ჯამური ფასი</c:v>
                </c:pt>
              </c:strCache>
            </c:strRef>
          </c:cat>
          <c:val>
            <c:numRef>
              <c:f>'20'!$D$16</c:f>
              <c:numCache>
                <c:formatCode>_-* #,##0.00\ [$₾-437]_-;\-* #,##0.00\ [$₾-437]_-;_-* "-"??\ [$₾-437]_-;_-@_-</c:formatCode>
                <c:ptCount val="1"/>
                <c:pt idx="0">
                  <c:v>5</c:v>
                </c:pt>
              </c:numCache>
            </c:numRef>
          </c:val>
          <c:extLst>
            <c:ext xmlns:c16="http://schemas.microsoft.com/office/drawing/2014/chart" uri="{C3380CC4-5D6E-409C-BE32-E72D297353CC}">
              <c16:uniqueId val="{0000000F-C433-4554-B2EA-25769920467E}"/>
            </c:ext>
          </c:extLst>
        </c:ser>
        <c:ser>
          <c:idx val="6"/>
          <c:order val="6"/>
          <c:tx>
            <c:strRef>
              <c:f>'20'!$A$17</c:f>
              <c:strCache>
                <c:ptCount val="1"/>
                <c:pt idx="0">
                  <c:v>საჩუქრები</c:v>
                </c:pt>
              </c:strCache>
            </c:strRef>
          </c:tx>
          <c:spPr>
            <a:solidFill>
              <a:schemeClr val="accent1">
                <a:lumMod val="6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'20'!$D$10</c:f>
              <c:strCache>
                <c:ptCount val="1"/>
                <c:pt idx="0">
                  <c:v>ჯამური ფასი</c:v>
                </c:pt>
              </c:strCache>
            </c:strRef>
          </c:cat>
          <c:val>
            <c:numRef>
              <c:f>'20'!$D$17</c:f>
              <c:numCache>
                <c:formatCode>_-* #,##0.00\ [$₾-437]_-;\-* #,##0.00\ [$₾-437]_-;_-* "-"??\ [$₾-437]_-;_-@_-</c:formatCode>
                <c:ptCount val="1"/>
                <c:pt idx="0">
                  <c:v>75</c:v>
                </c:pt>
              </c:numCache>
            </c:numRef>
          </c:val>
          <c:extLst>
            <c:ext xmlns:c16="http://schemas.microsoft.com/office/drawing/2014/chart" uri="{C3380CC4-5D6E-409C-BE32-E72D297353CC}">
              <c16:uniqueId val="{00000010-C433-4554-B2EA-25769920467E}"/>
            </c:ext>
          </c:extLst>
        </c:ser>
        <c:ser>
          <c:idx val="7"/>
          <c:order val="7"/>
          <c:tx>
            <c:strRef>
              <c:f>'20'!$A$18</c:f>
              <c:strCache>
                <c:ptCount val="1"/>
                <c:pt idx="0">
                  <c:v>სადღესასწაულო ჭიქები და თეფშები</c:v>
                </c:pt>
              </c:strCache>
            </c:strRef>
          </c:tx>
          <c:spPr>
            <a:solidFill>
              <a:schemeClr val="accent2">
                <a:lumMod val="6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'20'!$D$10</c:f>
              <c:strCache>
                <c:ptCount val="1"/>
                <c:pt idx="0">
                  <c:v>ჯამური ფასი</c:v>
                </c:pt>
              </c:strCache>
            </c:strRef>
          </c:cat>
          <c:val>
            <c:numRef>
              <c:f>'20'!$D$18</c:f>
              <c:numCache>
                <c:formatCode>_-* #,##0.00\ [$₾-437]_-;\-* #,##0.00\ [$₾-437]_-;_-* "-"??\ [$₾-437]_-;_-@_-</c:formatCode>
                <c:ptCount val="1"/>
                <c:pt idx="0">
                  <c:v>9.5</c:v>
                </c:pt>
              </c:numCache>
            </c:numRef>
          </c:val>
          <c:extLst>
            <c:ext xmlns:c16="http://schemas.microsoft.com/office/drawing/2014/chart" uri="{C3380CC4-5D6E-409C-BE32-E72D297353CC}">
              <c16:uniqueId val="{00000011-C433-4554-B2EA-25769920467E}"/>
            </c:ext>
          </c:extLst>
        </c:ser>
        <c:ser>
          <c:idx val="8"/>
          <c:order val="8"/>
          <c:tx>
            <c:strRef>
              <c:f>'20'!$A$19</c:f>
              <c:strCache>
                <c:ptCount val="1"/>
                <c:pt idx="0">
                  <c:v>სადღესასწაულო ხელსახოცები</c:v>
                </c:pt>
              </c:strCache>
            </c:strRef>
          </c:tx>
          <c:spPr>
            <a:solidFill>
              <a:schemeClr val="accent3">
                <a:lumMod val="6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'20'!$D$10</c:f>
              <c:strCache>
                <c:ptCount val="1"/>
                <c:pt idx="0">
                  <c:v>ჯამური ფასი</c:v>
                </c:pt>
              </c:strCache>
            </c:strRef>
          </c:cat>
          <c:val>
            <c:numRef>
              <c:f>'20'!$D$19</c:f>
              <c:numCache>
                <c:formatCode>_-* #,##0.00\ [$₾-437]_-;\-* #,##0.00\ [$₾-437]_-;_-* "-"??\ [$₾-437]_-;_-@_-</c:formatCode>
                <c:ptCount val="1"/>
                <c:pt idx="0">
                  <c:v>6</c:v>
                </c:pt>
              </c:numCache>
            </c:numRef>
          </c:val>
          <c:extLst>
            <c:ext xmlns:c16="http://schemas.microsoft.com/office/drawing/2014/chart" uri="{C3380CC4-5D6E-409C-BE32-E72D297353CC}">
              <c16:uniqueId val="{00000012-C433-4554-B2EA-25769920467E}"/>
            </c:ext>
          </c:extLst>
        </c:ser>
        <c:ser>
          <c:idx val="9"/>
          <c:order val="9"/>
          <c:tx>
            <c:strRef>
              <c:f>'20'!$A$20</c:f>
              <c:strCache>
                <c:ptCount val="1"/>
                <c:pt idx="0">
                  <c:v>საახალწლო შუშხუნები</c:v>
                </c:pt>
              </c:strCache>
            </c:strRef>
          </c:tx>
          <c:spPr>
            <a:solidFill>
              <a:schemeClr val="accent4">
                <a:lumMod val="60000"/>
              </a:schemeClr>
            </a:solidFill>
            <a:ln>
              <a:noFill/>
            </a:ln>
            <a:effectLst>
              <a:outerShdw blurRad="63500" sx="102000" sy="102000" algn="ctr"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ka-G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'20'!$D$10</c:f>
              <c:strCache>
                <c:ptCount val="1"/>
                <c:pt idx="0">
                  <c:v>ჯამური ფასი</c:v>
                </c:pt>
              </c:strCache>
            </c:strRef>
          </c:cat>
          <c:val>
            <c:numRef>
              <c:f>'20'!$D$20</c:f>
              <c:numCache>
                <c:formatCode>_-* #,##0.00\ [$₾-437]_-;\-* #,##0.00\ [$₾-437]_-;_-* "-"??\ [$₾-437]_-;_-@_-</c:formatCode>
                <c:ptCount val="1"/>
                <c:pt idx="0">
                  <c:v>6</c:v>
                </c:pt>
              </c:numCache>
            </c:numRef>
          </c:val>
          <c:extLst>
            <c:ext xmlns:c16="http://schemas.microsoft.com/office/drawing/2014/chart" uri="{C3380CC4-5D6E-409C-BE32-E72D297353CC}">
              <c16:uniqueId val="{00000013-C433-4554-B2EA-25769920467E}"/>
            </c:ext>
          </c:extLst>
        </c:ser>
        <c:dLbls>
          <c:showLegendKey val="0"/>
          <c:showVal val="1"/>
          <c:showCatName val="0"/>
          <c:showSerName val="0"/>
          <c:showPercent val="0"/>
          <c:showBubbleSize val="0"/>
        </c:dLbls>
        <c:gapWidth val="150"/>
        <c:axId val="141188096"/>
        <c:axId val="141186560"/>
      </c:barChart>
      <c:valAx>
        <c:axId val="141186560"/>
        <c:scaling>
          <c:orientation val="minMax"/>
        </c:scaling>
        <c:delete val="0"/>
        <c:axPos val="b"/>
        <c:majorGridlines>
          <c:spPr>
            <a:ln w="9525" cap="flat" cmpd="sng" algn="ctr">
              <a:solidFill>
                <a:schemeClr val="tx1">
                  <a:lumMod val="15000"/>
                  <a:lumOff val="85000"/>
                </a:schemeClr>
              </a:solidFill>
              <a:round/>
            </a:ln>
            <a:effectLst/>
          </c:spPr>
        </c:majorGridlines>
        <c:numFmt formatCode="_-* #,##0.00\ [$₾-437]_-;\-* #,##0.00\ [$₾-437]_-;_-* &quot;-&quot;??\ [$₾-437]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41188096"/>
        <c:crosses val="autoZero"/>
        <c:crossBetween val="between"/>
      </c:valAx>
      <c:catAx>
        <c:axId val="141188096"/>
        <c:scaling>
          <c:orientation val="minMax"/>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4118656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'23'!$C$25</c:f>
              <c:strCache>
                <c:ptCount val="1"/>
                <c:pt idx="0">
                  <c:v>აუზის ფართობი (კმ2)</c:v>
                </c:pt>
              </c:strCache>
            </c:strRef>
          </c:tx>
          <c:explosion val="25"/>
          <c:cat>
            <c:strRef>
              <c:f>'23'!$A$26:$A$34</c:f>
              <c:strCache>
                <c:ptCount val="9"/>
                <c:pt idx="0">
                  <c:v>მტკვარი</c:v>
                </c:pt>
                <c:pt idx="1">
                  <c:v>თერგი</c:v>
                </c:pt>
                <c:pt idx="2">
                  <c:v>ალაზანი</c:v>
                </c:pt>
                <c:pt idx="3">
                  <c:v>იორი</c:v>
                </c:pt>
                <c:pt idx="4">
                  <c:v>არაგვი</c:v>
                </c:pt>
                <c:pt idx="5">
                  <c:v>ლიახვი</c:v>
                </c:pt>
                <c:pt idx="6">
                  <c:v>ქსანი</c:v>
                </c:pt>
                <c:pt idx="7">
                  <c:v>ფარავანი</c:v>
                </c:pt>
                <c:pt idx="8">
                  <c:v>თუშეთის ალაზანი</c:v>
                </c:pt>
              </c:strCache>
            </c:strRef>
          </c:cat>
          <c:val>
            <c:numRef>
              <c:f>'23'!$C$26:$C$34</c:f>
              <c:numCache>
                <c:formatCode>General</c:formatCode>
                <c:ptCount val="9"/>
                <c:pt idx="0">
                  <c:v>188000</c:v>
                </c:pt>
                <c:pt idx="1">
                  <c:v>43200</c:v>
                </c:pt>
                <c:pt idx="2">
                  <c:v>11800</c:v>
                </c:pt>
                <c:pt idx="3">
                  <c:v>4650</c:v>
                </c:pt>
                <c:pt idx="4">
                  <c:v>2740</c:v>
                </c:pt>
                <c:pt idx="5">
                  <c:v>2440</c:v>
                </c:pt>
                <c:pt idx="6">
                  <c:v>885</c:v>
                </c:pt>
                <c:pt idx="7">
                  <c:v>2350</c:v>
                </c:pt>
                <c:pt idx="8">
                  <c:v>825</c:v>
                </c:pt>
              </c:numCache>
            </c:numRef>
          </c:val>
          <c:extLst>
            <c:ext xmlns:c16="http://schemas.microsoft.com/office/drawing/2014/chart" uri="{C3380CC4-5D6E-409C-BE32-E72D297353CC}">
              <c16:uniqueId val="{00000000-931B-4F2C-B0A6-E125C29B25F5}"/>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ka-GE"/>
              <a:t>გუნდების შედეგები</a:t>
            </a:r>
            <a:endParaRPr lang="en-US"/>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'24'!$A$26:$A$35</c:f>
              <c:strCache>
                <c:ptCount val="10"/>
                <c:pt idx="0">
                  <c:v>გუნდი 1</c:v>
                </c:pt>
                <c:pt idx="1">
                  <c:v>გუნდი 2 </c:v>
                </c:pt>
                <c:pt idx="2">
                  <c:v>გუნდი 3</c:v>
                </c:pt>
                <c:pt idx="3">
                  <c:v>გუნდი 4</c:v>
                </c:pt>
                <c:pt idx="4">
                  <c:v>გუნდი 5</c:v>
                </c:pt>
                <c:pt idx="5">
                  <c:v>გუნდი 6</c:v>
                </c:pt>
                <c:pt idx="6">
                  <c:v>გუნდი 7</c:v>
                </c:pt>
                <c:pt idx="7">
                  <c:v>გუნდი 8</c:v>
                </c:pt>
                <c:pt idx="8">
                  <c:v>გუნდი 9</c:v>
                </c:pt>
                <c:pt idx="9">
                  <c:v>გუნდი 10</c:v>
                </c:pt>
              </c:strCache>
            </c:strRef>
          </c:cat>
          <c:val>
            <c:numRef>
              <c:f>'24'!$D$26:$D$35</c:f>
              <c:numCache>
                <c:formatCode>0.00</c:formatCode>
                <c:ptCount val="10"/>
                <c:pt idx="0">
                  <c:v>15</c:v>
                </c:pt>
                <c:pt idx="1">
                  <c:v>13.8</c:v>
                </c:pt>
                <c:pt idx="2">
                  <c:v>15.9</c:v>
                </c:pt>
                <c:pt idx="3">
                  <c:v>19</c:v>
                </c:pt>
                <c:pt idx="4">
                  <c:v>15.8</c:v>
                </c:pt>
                <c:pt idx="5">
                  <c:v>10.4</c:v>
                </c:pt>
                <c:pt idx="6">
                  <c:v>16.600000000000001</c:v>
                </c:pt>
                <c:pt idx="7">
                  <c:v>14.3</c:v>
                </c:pt>
                <c:pt idx="8">
                  <c:v>16.399999999999999</c:v>
                </c:pt>
                <c:pt idx="9">
                  <c:v>16</c:v>
                </c:pt>
              </c:numCache>
            </c:numRef>
          </c:val>
          <c:extLst>
            <c:ext xmlns:c16="http://schemas.microsoft.com/office/drawing/2014/chart" uri="{C3380CC4-5D6E-409C-BE32-E72D297353CC}">
              <c16:uniqueId val="{00000000-200D-42FA-A9DE-CB4E8D71E604}"/>
            </c:ext>
          </c:extLst>
        </c:ser>
        <c:dLbls>
          <c:showLegendKey val="0"/>
          <c:showVal val="0"/>
          <c:showCatName val="0"/>
          <c:showSerName val="0"/>
          <c:showPercent val="0"/>
          <c:showBubbleSize val="0"/>
        </c:dLbls>
        <c:gapWidth val="267"/>
        <c:overlap val="-43"/>
        <c:axId val="141390592"/>
        <c:axId val="141392128"/>
      </c:barChart>
      <c:catAx>
        <c:axId val="141390592"/>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ka-GE"/>
          </a:p>
        </c:txPr>
        <c:crossAx val="141392128"/>
        <c:crosses val="autoZero"/>
        <c:auto val="1"/>
        <c:lblAlgn val="ctr"/>
        <c:lblOffset val="100"/>
        <c:noMultiLvlLbl val="0"/>
      </c:catAx>
      <c:valAx>
        <c:axId val="141392128"/>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ka-GE"/>
          </a:p>
        </c:txPr>
        <c:crossAx val="14139059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a-G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ka-GE"/>
              <a:t>ჩანჩქერები</a:t>
            </a:r>
            <a:endParaRPr lang="en-US"/>
          </a:p>
        </c:rich>
      </c:tx>
      <c:overlay val="0"/>
      <c:spPr>
        <a:noFill/>
        <a:ln>
          <a:noFill/>
        </a:ln>
        <a:effectLst/>
      </c:spPr>
    </c:title>
    <c:autoTitleDeleted val="0"/>
    <c:plotArea>
      <c:layout/>
      <c:barChart>
        <c:barDir val="col"/>
        <c:grouping val="stacked"/>
        <c:varyColors val="0"/>
        <c:ser>
          <c:idx val="0"/>
          <c:order val="0"/>
          <c:spPr>
            <a:solidFill>
              <a:schemeClr val="accent1"/>
            </a:solidFill>
            <a:ln>
              <a:noFill/>
            </a:ln>
            <a:effectLst/>
          </c:spPr>
          <c:invertIfNegative val="0"/>
          <c:cat>
            <c:strRef>
              <c:f>'26'!$A$25:$A$34</c:f>
              <c:strCache>
                <c:ptCount val="10"/>
                <c:pt idx="0">
                  <c:v>ანხელი (ვენესუელა)  </c:v>
                </c:pt>
                <c:pt idx="1">
                  <c:v>ტუგელა (სამხ.აფრიკა) </c:v>
                </c:pt>
                <c:pt idx="2">
                  <c:v>სამი დის ჩანჩქერი (პერუ) </c:v>
                </c:pt>
                <c:pt idx="3">
                  <c:v>ოლოუპენა (პერუ)  </c:v>
                </c:pt>
                <c:pt idx="4">
                  <c:v>უიმბილა (პერუ) </c:v>
                </c:pt>
                <c:pt idx="5">
                  <c:v>ვინუფოსენი (ნორვეგია) </c:v>
                </c:pt>
                <c:pt idx="6">
                  <c:v>ბალიფოსენი (ნორვეგია)  </c:v>
                </c:pt>
                <c:pt idx="7">
                  <c:v>პუკაოკუ (აშშ) </c:v>
                </c:pt>
                <c:pt idx="8">
                  <c:v>ჯეიმს ბრიუსის ჩანჩქერები (კანადა) </c:v>
                </c:pt>
                <c:pt idx="9">
                  <c:v>ყავისფერი ჩანჩქერები (ახ.ზელანდია) </c:v>
                </c:pt>
              </c:strCache>
            </c:strRef>
          </c:cat>
          <c:val>
            <c:numRef>
              <c:f>'26'!$B$25:$B$34</c:f>
              <c:numCache>
                <c:formatCode>General</c:formatCode>
                <c:ptCount val="10"/>
                <c:pt idx="0">
                  <c:v>979</c:v>
                </c:pt>
                <c:pt idx="1">
                  <c:v>948</c:v>
                </c:pt>
                <c:pt idx="2">
                  <c:v>914</c:v>
                </c:pt>
                <c:pt idx="3">
                  <c:v>900</c:v>
                </c:pt>
                <c:pt idx="4">
                  <c:v>895.4</c:v>
                </c:pt>
                <c:pt idx="5">
                  <c:v>860</c:v>
                </c:pt>
                <c:pt idx="6">
                  <c:v>850</c:v>
                </c:pt>
                <c:pt idx="7">
                  <c:v>840</c:v>
                </c:pt>
                <c:pt idx="8">
                  <c:v>840</c:v>
                </c:pt>
                <c:pt idx="9">
                  <c:v>836</c:v>
                </c:pt>
              </c:numCache>
            </c:numRef>
          </c:val>
          <c:extLst>
            <c:ext xmlns:c16="http://schemas.microsoft.com/office/drawing/2014/chart" uri="{C3380CC4-5D6E-409C-BE32-E72D297353CC}">
              <c16:uniqueId val="{00000000-4B58-4BC3-8231-64323D5E978C}"/>
            </c:ext>
          </c:extLst>
        </c:ser>
        <c:dLbls>
          <c:showLegendKey val="0"/>
          <c:showVal val="0"/>
          <c:showCatName val="0"/>
          <c:showSerName val="0"/>
          <c:showPercent val="0"/>
          <c:showBubbleSize val="0"/>
        </c:dLbls>
        <c:gapWidth val="150"/>
        <c:overlap val="100"/>
        <c:axId val="137804032"/>
        <c:axId val="137818112"/>
      </c:barChart>
      <c:catAx>
        <c:axId val="13780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37818112"/>
        <c:crosses val="autoZero"/>
        <c:auto val="1"/>
        <c:lblAlgn val="ctr"/>
        <c:lblOffset val="100"/>
        <c:noMultiLvlLbl val="0"/>
      </c:catAx>
      <c:valAx>
        <c:axId val="137818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ka-GE"/>
          </a:p>
        </c:txPr>
        <c:crossAx val="137804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a-GE"/>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2" Type="http://schemas.openxmlformats.org/officeDocument/2006/relationships/image" Target="../media/image63.jpeg"/><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4.png"/></Relationships>
</file>

<file path=xl/drawings/_rels/drawing2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13" Type="http://schemas.openxmlformats.org/officeDocument/2006/relationships/image" Target="../media/image27.png"/><Relationship Id="rId18" Type="http://schemas.openxmlformats.org/officeDocument/2006/relationships/image" Target="../media/image32.png"/><Relationship Id="rId3" Type="http://schemas.openxmlformats.org/officeDocument/2006/relationships/image" Target="../media/image17.png"/><Relationship Id="rId21" Type="http://schemas.openxmlformats.org/officeDocument/2006/relationships/image" Target="../media/image35.png"/><Relationship Id="rId7" Type="http://schemas.openxmlformats.org/officeDocument/2006/relationships/image" Target="../media/image21.png"/><Relationship Id="rId12" Type="http://schemas.openxmlformats.org/officeDocument/2006/relationships/image" Target="../media/image26.png"/><Relationship Id="rId17" Type="http://schemas.openxmlformats.org/officeDocument/2006/relationships/image" Target="../media/image31.png"/><Relationship Id="rId2" Type="http://schemas.openxmlformats.org/officeDocument/2006/relationships/image" Target="../media/image16.png"/><Relationship Id="rId16" Type="http://schemas.openxmlformats.org/officeDocument/2006/relationships/image" Target="../media/image30.png"/><Relationship Id="rId20" Type="http://schemas.openxmlformats.org/officeDocument/2006/relationships/image" Target="../media/image34.png"/><Relationship Id="rId1" Type="http://schemas.openxmlformats.org/officeDocument/2006/relationships/image" Target="../media/image15.png"/><Relationship Id="rId6" Type="http://schemas.openxmlformats.org/officeDocument/2006/relationships/image" Target="../media/image20.png"/><Relationship Id="rId11" Type="http://schemas.openxmlformats.org/officeDocument/2006/relationships/image" Target="../media/image25.png"/><Relationship Id="rId5" Type="http://schemas.openxmlformats.org/officeDocument/2006/relationships/image" Target="../media/image19.png"/><Relationship Id="rId15" Type="http://schemas.openxmlformats.org/officeDocument/2006/relationships/image" Target="../media/image29.png"/><Relationship Id="rId23" Type="http://schemas.openxmlformats.org/officeDocument/2006/relationships/image" Target="../media/image37.png"/><Relationship Id="rId10" Type="http://schemas.openxmlformats.org/officeDocument/2006/relationships/image" Target="../media/image24.png"/><Relationship Id="rId19" Type="http://schemas.openxmlformats.org/officeDocument/2006/relationships/image" Target="../media/image33.png"/><Relationship Id="rId4" Type="http://schemas.openxmlformats.org/officeDocument/2006/relationships/image" Target="../media/image18.png"/><Relationship Id="rId9" Type="http://schemas.openxmlformats.org/officeDocument/2006/relationships/image" Target="../media/image23.png"/><Relationship Id="rId14" Type="http://schemas.openxmlformats.org/officeDocument/2006/relationships/image" Target="../media/image28.png"/><Relationship Id="rId22" Type="http://schemas.openxmlformats.org/officeDocument/2006/relationships/image" Target="../media/image36.png"/></Relationships>
</file>

<file path=xl/drawings/_rels/drawing5.xml.rels><?xml version="1.0" encoding="UTF-8" standalone="yes"?>
<Relationships xmlns="http://schemas.openxmlformats.org/package/2006/relationships"><Relationship Id="rId8" Type="http://schemas.openxmlformats.org/officeDocument/2006/relationships/image" Target="../media/image45.png"/><Relationship Id="rId13" Type="http://schemas.openxmlformats.org/officeDocument/2006/relationships/image" Target="../media/image50.png"/><Relationship Id="rId3" Type="http://schemas.openxmlformats.org/officeDocument/2006/relationships/image" Target="../media/image40.png"/><Relationship Id="rId7" Type="http://schemas.openxmlformats.org/officeDocument/2006/relationships/image" Target="../media/image44.png"/><Relationship Id="rId12" Type="http://schemas.openxmlformats.org/officeDocument/2006/relationships/image" Target="../media/image49.png"/><Relationship Id="rId17" Type="http://schemas.openxmlformats.org/officeDocument/2006/relationships/image" Target="../media/image54.png"/><Relationship Id="rId2" Type="http://schemas.openxmlformats.org/officeDocument/2006/relationships/image" Target="../media/image39.png"/><Relationship Id="rId16" Type="http://schemas.openxmlformats.org/officeDocument/2006/relationships/image" Target="../media/image53.png"/><Relationship Id="rId1" Type="http://schemas.openxmlformats.org/officeDocument/2006/relationships/image" Target="../media/image38.png"/><Relationship Id="rId6" Type="http://schemas.openxmlformats.org/officeDocument/2006/relationships/image" Target="../media/image43.png"/><Relationship Id="rId11" Type="http://schemas.openxmlformats.org/officeDocument/2006/relationships/image" Target="../media/image48.png"/><Relationship Id="rId5" Type="http://schemas.openxmlformats.org/officeDocument/2006/relationships/image" Target="../media/image42.png"/><Relationship Id="rId15" Type="http://schemas.openxmlformats.org/officeDocument/2006/relationships/image" Target="../media/image52.png"/><Relationship Id="rId10" Type="http://schemas.openxmlformats.org/officeDocument/2006/relationships/image" Target="../media/image47.png"/><Relationship Id="rId4" Type="http://schemas.openxmlformats.org/officeDocument/2006/relationships/image" Target="../media/image41.png"/><Relationship Id="rId9" Type="http://schemas.openxmlformats.org/officeDocument/2006/relationships/image" Target="../media/image46.png"/><Relationship Id="rId14" Type="http://schemas.openxmlformats.org/officeDocument/2006/relationships/image" Target="../media/image51.png"/></Relationships>
</file>

<file path=xl/drawings/_rels/drawing6.xml.rels><?xml version="1.0" encoding="UTF-8" standalone="yes"?>
<Relationships xmlns="http://schemas.openxmlformats.org/package/2006/relationships"><Relationship Id="rId1" Type="http://schemas.openxmlformats.org/officeDocument/2006/relationships/image" Target="../media/image55.png"/></Relationships>
</file>

<file path=xl/drawings/_rels/drawing7.xml.rels><?xml version="1.0" encoding="UTF-8" standalone="yes"?>
<Relationships xmlns="http://schemas.openxmlformats.org/package/2006/relationships"><Relationship Id="rId3" Type="http://schemas.openxmlformats.org/officeDocument/2006/relationships/image" Target="../media/image58.wmf"/><Relationship Id="rId7" Type="http://schemas.openxmlformats.org/officeDocument/2006/relationships/image" Target="../media/image62.png"/><Relationship Id="rId2" Type="http://schemas.openxmlformats.org/officeDocument/2006/relationships/image" Target="../media/image57.wmf"/><Relationship Id="rId1" Type="http://schemas.openxmlformats.org/officeDocument/2006/relationships/image" Target="../media/image56.wmf"/><Relationship Id="rId6" Type="http://schemas.openxmlformats.org/officeDocument/2006/relationships/image" Target="../media/image61.wmf"/><Relationship Id="rId5" Type="http://schemas.openxmlformats.org/officeDocument/2006/relationships/image" Target="../media/image60.wmf"/><Relationship Id="rId4" Type="http://schemas.openxmlformats.org/officeDocument/2006/relationships/image" Target="../media/image59.wmf"/></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93940</xdr:colOff>
      <xdr:row>20</xdr:row>
      <xdr:rowOff>261158</xdr:rowOff>
    </xdr:from>
    <xdr:to>
      <xdr:col>1</xdr:col>
      <xdr:colOff>384060</xdr:colOff>
      <xdr:row>21</xdr:row>
      <xdr:rowOff>0</xdr:rowOff>
    </xdr:to>
    <xdr:pic>
      <xdr:nvPicPr>
        <xdr:cNvPr id="128" name="სურათი 12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1140" y="3971767"/>
          <a:ext cx="290120" cy="263382"/>
        </a:xfrm>
        <a:prstGeom prst="rect">
          <a:avLst/>
        </a:prstGeom>
      </xdr:spPr>
    </xdr:pic>
    <xdr:clientData/>
  </xdr:twoCellAnchor>
  <xdr:twoCellAnchor>
    <xdr:from>
      <xdr:col>3</xdr:col>
      <xdr:colOff>107193</xdr:colOff>
      <xdr:row>20</xdr:row>
      <xdr:rowOff>261159</xdr:rowOff>
    </xdr:from>
    <xdr:to>
      <xdr:col>3</xdr:col>
      <xdr:colOff>397313</xdr:colOff>
      <xdr:row>21</xdr:row>
      <xdr:rowOff>0</xdr:rowOff>
    </xdr:to>
    <xdr:pic>
      <xdr:nvPicPr>
        <xdr:cNvPr id="129" name="სურათი 12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0236" y="3971768"/>
          <a:ext cx="290120" cy="263382"/>
        </a:xfrm>
        <a:prstGeom prst="rect">
          <a:avLst/>
        </a:prstGeom>
      </xdr:spPr>
    </xdr:pic>
    <xdr:clientData/>
  </xdr:twoCellAnchor>
  <xdr:twoCellAnchor>
    <xdr:from>
      <xdr:col>2</xdr:col>
      <xdr:colOff>2397334</xdr:colOff>
      <xdr:row>61</xdr:row>
      <xdr:rowOff>135007</xdr:rowOff>
    </xdr:from>
    <xdr:to>
      <xdr:col>2</xdr:col>
      <xdr:colOff>2687454</xdr:colOff>
      <xdr:row>62</xdr:row>
      <xdr:rowOff>133347</xdr:rowOff>
    </xdr:to>
    <xdr:pic>
      <xdr:nvPicPr>
        <xdr:cNvPr id="36" name="სურათი 10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6984" y="15127357"/>
          <a:ext cx="290120" cy="2459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666750</xdr:colOff>
      <xdr:row>15</xdr:row>
      <xdr:rowOff>190500</xdr:rowOff>
    </xdr:from>
    <xdr:ext cx="1332040" cy="197939"/>
    <xdr:sp macro="" textlink="">
      <xdr:nvSpPr>
        <xdr:cNvPr id="3" name="ტექსტური ველი 2"/>
        <xdr:cNvSpPr txBox="1"/>
      </xdr:nvSpPr>
      <xdr:spPr>
        <a:xfrm>
          <a:off x="1524000" y="3638550"/>
          <a:ext cx="1332040" cy="1979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0" i="0">
              <a:latin typeface="Cambria Math" panose="02040503050406030204" pitchFamily="18" charset="0"/>
            </a:rPr>
            <a:t>𝑦=7∗𝑥+4</a:t>
          </a:r>
          <a:endParaRPr lang="ka-GE" sz="1100"/>
        </a:p>
      </xdr:txBody>
    </xdr:sp>
    <xdr:clientData/>
  </xdr:oneCellAnchor>
  <xdr:oneCellAnchor>
    <xdr:from>
      <xdr:col>1</xdr:col>
      <xdr:colOff>7620</xdr:colOff>
      <xdr:row>0</xdr:row>
      <xdr:rowOff>10815</xdr:rowOff>
    </xdr:from>
    <xdr:ext cx="1211580" cy="281694"/>
    <mc:AlternateContent xmlns:mc="http://schemas.openxmlformats.org/markup-compatibility/2006" xmlns:a14="http://schemas.microsoft.com/office/drawing/2010/main">
      <mc:Choice Requires="a14">
        <xdr:sp macro="" textlink="">
          <xdr:nvSpPr>
            <xdr:cNvPr id="4" name="ტექსტური ველი 3"/>
            <xdr:cNvSpPr txBox="1"/>
          </xdr:nvSpPr>
          <xdr:spPr>
            <a:xfrm>
              <a:off x="777240" y="10815"/>
              <a:ext cx="1211580" cy="28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a14:m>
                <m:oMathPara xmlns:m="http://schemas.openxmlformats.org/officeDocument/2006/math">
                  <m:oMathParaPr>
                    <m:jc m:val="center"/>
                  </m:oMathParaPr>
                  <m:oMath xmlns:m="http://schemas.openxmlformats.org/officeDocument/2006/math">
                    <m:r>
                      <a:rPr lang="en-US" sz="1600" b="0" i="1">
                        <a:solidFill>
                          <a:sysClr val="windowText" lastClr="000000"/>
                        </a:solidFill>
                        <a:latin typeface="Cambria Math" panose="02040503050406030204" pitchFamily="18" charset="0"/>
                      </a:rPr>
                      <m:t>𝑦</m:t>
                    </m:r>
                    <m:r>
                      <a:rPr lang="ka-GE" sz="1600" b="0" i="1">
                        <a:solidFill>
                          <a:sysClr val="windowText" lastClr="000000"/>
                        </a:solidFill>
                        <a:latin typeface="Cambria Math" panose="02040503050406030204" pitchFamily="18" charset="0"/>
                      </a:rPr>
                      <m:t>=7∗</m:t>
                    </m:r>
                    <m:r>
                      <a:rPr lang="en-US" sz="1600" b="0" i="1">
                        <a:solidFill>
                          <a:sysClr val="windowText" lastClr="000000"/>
                        </a:solidFill>
                        <a:latin typeface="Cambria Math" panose="02040503050406030204" pitchFamily="18" charset="0"/>
                      </a:rPr>
                      <m:t>𝑥</m:t>
                    </m:r>
                    <m:r>
                      <a:rPr lang="en-US" sz="1600" b="0" i="1">
                        <a:solidFill>
                          <a:sysClr val="windowText" lastClr="000000"/>
                        </a:solidFill>
                        <a:latin typeface="Cambria Math" panose="02040503050406030204" pitchFamily="18" charset="0"/>
                      </a:rPr>
                      <m:t>+4</m:t>
                    </m:r>
                  </m:oMath>
                </m:oMathPara>
              </a14:m>
              <a:endParaRPr lang="ka-GE" sz="1600">
                <a:solidFill>
                  <a:sysClr val="windowText" lastClr="000000"/>
                </a:solidFill>
              </a:endParaRPr>
            </a:p>
          </xdr:txBody>
        </xdr:sp>
      </mc:Choice>
      <mc:Fallback xmlns="">
        <xdr:sp macro="" textlink="">
          <xdr:nvSpPr>
            <xdr:cNvPr id="4" name="ტექსტური ველი 3"/>
            <xdr:cNvSpPr txBox="1"/>
          </xdr:nvSpPr>
          <xdr:spPr>
            <a:xfrm>
              <a:off x="777240" y="10815"/>
              <a:ext cx="1211580" cy="28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r>
                <a:rPr lang="en-US" sz="1600" b="0" i="0">
                  <a:solidFill>
                    <a:sysClr val="windowText" lastClr="000000"/>
                  </a:solidFill>
                  <a:latin typeface="Cambria Math" panose="02040503050406030204" pitchFamily="18" charset="0"/>
                </a:rPr>
                <a:t>𝑦</a:t>
              </a:r>
              <a:r>
                <a:rPr lang="ka-GE" sz="1600" b="0" i="0">
                  <a:solidFill>
                    <a:sysClr val="windowText" lastClr="000000"/>
                  </a:solidFill>
                  <a:latin typeface="Cambria Math" panose="02040503050406030204" pitchFamily="18" charset="0"/>
                </a:rPr>
                <a:t>=7∗</a:t>
              </a:r>
              <a:r>
                <a:rPr lang="en-US" sz="1600" b="0" i="0">
                  <a:solidFill>
                    <a:sysClr val="windowText" lastClr="000000"/>
                  </a:solidFill>
                  <a:latin typeface="Cambria Math" panose="02040503050406030204" pitchFamily="18" charset="0"/>
                </a:rPr>
                <a:t>𝑥+4</a:t>
              </a:r>
              <a:endParaRPr lang="ka-GE" sz="1600">
                <a:solidFill>
                  <a:sysClr val="windowText" lastClr="000000"/>
                </a:solidFill>
              </a:endParaRPr>
            </a:p>
          </xdr:txBody>
        </xdr:sp>
      </mc:Fallback>
    </mc:AlternateContent>
    <xdr:clientData/>
  </xdr:oneCellAnchor>
  <xdr:oneCellAnchor>
    <xdr:from>
      <xdr:col>0</xdr:col>
      <xdr:colOff>193204</xdr:colOff>
      <xdr:row>0</xdr:row>
      <xdr:rowOff>28022</xdr:rowOff>
    </xdr:from>
    <xdr:ext cx="402400" cy="281694"/>
    <mc:AlternateContent xmlns:mc="http://schemas.openxmlformats.org/markup-compatibility/2006" xmlns:a14="http://schemas.microsoft.com/office/drawing/2010/main">
      <mc:Choice Requires="a14">
        <xdr:sp macro="" textlink="">
          <xdr:nvSpPr>
            <xdr:cNvPr id="6" name="ტექსტური ველი 5"/>
            <xdr:cNvSpPr txBox="1"/>
          </xdr:nvSpPr>
          <xdr:spPr>
            <a:xfrm>
              <a:off x="193204" y="28022"/>
              <a:ext cx="402400" cy="28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a14:m>
                <m:oMathPara xmlns:m="http://schemas.openxmlformats.org/officeDocument/2006/math">
                  <m:oMathParaPr>
                    <m:jc m:val="center"/>
                  </m:oMathParaPr>
                  <m:oMath xmlns:m="http://schemas.openxmlformats.org/officeDocument/2006/math">
                    <m:r>
                      <a:rPr lang="en-US" sz="2000" b="0" i="1">
                        <a:solidFill>
                          <a:sysClr val="windowText" lastClr="000000"/>
                        </a:solidFill>
                        <a:latin typeface="Cambria Math" panose="02040503050406030204" pitchFamily="18" charset="0"/>
                      </a:rPr>
                      <m:t>𝑥</m:t>
                    </m:r>
                  </m:oMath>
                </m:oMathPara>
              </a14:m>
              <a:endParaRPr lang="ka-GE" sz="2000">
                <a:solidFill>
                  <a:sysClr val="windowText" lastClr="000000"/>
                </a:solidFill>
              </a:endParaRPr>
            </a:p>
          </xdr:txBody>
        </xdr:sp>
      </mc:Choice>
      <mc:Fallback xmlns="">
        <xdr:sp macro="" textlink="">
          <xdr:nvSpPr>
            <xdr:cNvPr id="6" name="ტექსტური ველი 5"/>
            <xdr:cNvSpPr txBox="1"/>
          </xdr:nvSpPr>
          <xdr:spPr>
            <a:xfrm>
              <a:off x="193204" y="28022"/>
              <a:ext cx="402400" cy="28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r>
                <a:rPr lang="en-US" sz="2000" b="0" i="0">
                  <a:solidFill>
                    <a:sysClr val="windowText" lastClr="000000"/>
                  </a:solidFill>
                  <a:latin typeface="Cambria Math" panose="02040503050406030204" pitchFamily="18" charset="0"/>
                </a:rPr>
                <a:t>𝑥</a:t>
              </a:r>
              <a:endParaRPr lang="ka-GE" sz="2000">
                <a:solidFill>
                  <a:sysClr val="windowText" lastClr="000000"/>
                </a:solidFill>
              </a:endParaRPr>
            </a:p>
          </xdr:txBody>
        </xdr:sp>
      </mc:Fallback>
    </mc:AlternateContent>
    <xdr:clientData/>
  </xdr:oneCellAnchor>
  <xdr:twoCellAnchor>
    <xdr:from>
      <xdr:col>0</xdr:col>
      <xdr:colOff>91440</xdr:colOff>
      <xdr:row>37</xdr:row>
      <xdr:rowOff>66674</xdr:rowOff>
    </xdr:from>
    <xdr:to>
      <xdr:col>6</xdr:col>
      <xdr:colOff>419100</xdr:colOff>
      <xdr:row>55</xdr:row>
      <xdr:rowOff>57149</xdr:rowOff>
    </xdr:to>
    <xdr:graphicFrame macro="">
      <xdr:nvGraphicFramePr>
        <xdr:cNvPr id="7" name="დიაგრამა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193204</xdr:colOff>
      <xdr:row>23</xdr:row>
      <xdr:rowOff>28022</xdr:rowOff>
    </xdr:from>
    <xdr:ext cx="402400" cy="281694"/>
    <mc:AlternateContent xmlns:mc="http://schemas.openxmlformats.org/markup-compatibility/2006" xmlns:a14="http://schemas.microsoft.com/office/drawing/2010/main">
      <mc:Choice Requires="a14">
        <xdr:sp macro="" textlink="">
          <xdr:nvSpPr>
            <xdr:cNvPr id="9" name="ტექსტური ველი 8"/>
            <xdr:cNvSpPr txBox="1"/>
          </xdr:nvSpPr>
          <xdr:spPr>
            <a:xfrm>
              <a:off x="193204" y="4295222"/>
              <a:ext cx="402400" cy="28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a14:m>
                <m:oMathPara xmlns:m="http://schemas.openxmlformats.org/officeDocument/2006/math">
                  <m:oMathParaPr>
                    <m:jc m:val="center"/>
                  </m:oMathParaPr>
                  <m:oMath xmlns:m="http://schemas.openxmlformats.org/officeDocument/2006/math">
                    <m:r>
                      <a:rPr lang="en-US" sz="2000" b="0" i="1">
                        <a:solidFill>
                          <a:schemeClr val="bg1"/>
                        </a:solidFill>
                        <a:latin typeface="Cambria Math" panose="02040503050406030204" pitchFamily="18" charset="0"/>
                      </a:rPr>
                      <m:t>𝑥</m:t>
                    </m:r>
                  </m:oMath>
                </m:oMathPara>
              </a14:m>
              <a:endParaRPr lang="ka-GE" sz="2000">
                <a:solidFill>
                  <a:schemeClr val="bg1"/>
                </a:solidFill>
              </a:endParaRPr>
            </a:p>
          </xdr:txBody>
        </xdr:sp>
      </mc:Choice>
      <mc:Fallback xmlns="">
        <xdr:sp macro="" textlink="">
          <xdr:nvSpPr>
            <xdr:cNvPr id="9" name="ტექსტური ველი 8"/>
            <xdr:cNvSpPr txBox="1"/>
          </xdr:nvSpPr>
          <xdr:spPr>
            <a:xfrm>
              <a:off x="193204" y="4295222"/>
              <a:ext cx="402400" cy="28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r>
                <a:rPr lang="en-US" sz="2000" b="0" i="0">
                  <a:solidFill>
                    <a:schemeClr val="bg1"/>
                  </a:solidFill>
                  <a:latin typeface="Cambria Math" panose="02040503050406030204" pitchFamily="18" charset="0"/>
                </a:rPr>
                <a:t>𝑥</a:t>
              </a:r>
              <a:endParaRPr lang="ka-GE" sz="2000">
                <a:solidFill>
                  <a:schemeClr val="bg1"/>
                </a:solidFill>
              </a:endParaRPr>
            </a:p>
          </xdr:txBody>
        </xdr:sp>
      </mc:Fallback>
    </mc:AlternateContent>
    <xdr:clientData/>
  </xdr:oneCellAnchor>
  <xdr:oneCellAnchor>
    <xdr:from>
      <xdr:col>1</xdr:col>
      <xdr:colOff>7620</xdr:colOff>
      <xdr:row>23</xdr:row>
      <xdr:rowOff>0</xdr:rowOff>
    </xdr:from>
    <xdr:ext cx="1211580" cy="281694"/>
    <mc:AlternateContent xmlns:mc="http://schemas.openxmlformats.org/markup-compatibility/2006" xmlns:a14="http://schemas.microsoft.com/office/drawing/2010/main">
      <mc:Choice Requires="a14">
        <xdr:sp macro="" textlink="">
          <xdr:nvSpPr>
            <xdr:cNvPr id="10" name="ტექსტური ველი 9"/>
            <xdr:cNvSpPr txBox="1"/>
          </xdr:nvSpPr>
          <xdr:spPr>
            <a:xfrm>
              <a:off x="777240" y="6073140"/>
              <a:ext cx="1211580" cy="28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a14:m>
                <m:oMathPara xmlns:m="http://schemas.openxmlformats.org/officeDocument/2006/math">
                  <m:oMathParaPr>
                    <m:jc m:val="center"/>
                  </m:oMathParaPr>
                  <m:oMath xmlns:m="http://schemas.openxmlformats.org/officeDocument/2006/math">
                    <m:r>
                      <a:rPr lang="en-US" sz="1600" b="0" i="1">
                        <a:solidFill>
                          <a:schemeClr val="bg1"/>
                        </a:solidFill>
                        <a:latin typeface="Cambria Math" panose="02040503050406030204" pitchFamily="18" charset="0"/>
                      </a:rPr>
                      <m:t>𝑦</m:t>
                    </m:r>
                    <m:r>
                      <a:rPr lang="ka-GE" sz="1600" b="0" i="1">
                        <a:solidFill>
                          <a:schemeClr val="bg1"/>
                        </a:solidFill>
                        <a:latin typeface="Cambria Math" panose="02040503050406030204" pitchFamily="18" charset="0"/>
                      </a:rPr>
                      <m:t>=7∗</m:t>
                    </m:r>
                    <m:r>
                      <a:rPr lang="en-US" sz="1600" b="0" i="1">
                        <a:solidFill>
                          <a:schemeClr val="bg1"/>
                        </a:solidFill>
                        <a:latin typeface="Cambria Math" panose="02040503050406030204" pitchFamily="18" charset="0"/>
                      </a:rPr>
                      <m:t>𝑥</m:t>
                    </m:r>
                    <m:r>
                      <a:rPr lang="en-US" sz="1600" b="0" i="1">
                        <a:solidFill>
                          <a:schemeClr val="bg1"/>
                        </a:solidFill>
                        <a:latin typeface="Cambria Math" panose="02040503050406030204" pitchFamily="18" charset="0"/>
                      </a:rPr>
                      <m:t>+4</m:t>
                    </m:r>
                  </m:oMath>
                </m:oMathPara>
              </a14:m>
              <a:endParaRPr lang="ka-GE" sz="1600">
                <a:solidFill>
                  <a:schemeClr val="bg1"/>
                </a:solidFill>
              </a:endParaRPr>
            </a:p>
          </xdr:txBody>
        </xdr:sp>
      </mc:Choice>
      <mc:Fallback xmlns="">
        <xdr:sp macro="" textlink="">
          <xdr:nvSpPr>
            <xdr:cNvPr id="10" name="ტექსტური ველი 9"/>
            <xdr:cNvSpPr txBox="1"/>
          </xdr:nvSpPr>
          <xdr:spPr>
            <a:xfrm>
              <a:off x="777240" y="6073140"/>
              <a:ext cx="1211580" cy="28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r>
                <a:rPr lang="en-US" sz="1600" b="0" i="0">
                  <a:solidFill>
                    <a:schemeClr val="bg1"/>
                  </a:solidFill>
                  <a:latin typeface="Cambria Math" panose="02040503050406030204" pitchFamily="18" charset="0"/>
                </a:rPr>
                <a:t>𝑦</a:t>
              </a:r>
              <a:r>
                <a:rPr lang="ka-GE" sz="1600" b="0" i="0">
                  <a:solidFill>
                    <a:schemeClr val="bg1"/>
                  </a:solidFill>
                  <a:latin typeface="Cambria Math" panose="02040503050406030204" pitchFamily="18" charset="0"/>
                </a:rPr>
                <a:t>=7∗</a:t>
              </a:r>
              <a:r>
                <a:rPr lang="en-US" sz="1600" b="0" i="0">
                  <a:solidFill>
                    <a:schemeClr val="bg1"/>
                  </a:solidFill>
                  <a:latin typeface="Cambria Math" panose="02040503050406030204" pitchFamily="18" charset="0"/>
                </a:rPr>
                <a:t>𝑥+4</a:t>
              </a:r>
              <a:endParaRPr lang="ka-GE" sz="1600">
                <a:solidFill>
                  <a:schemeClr val="bg1"/>
                </a:solidFill>
              </a:endParaRPr>
            </a:p>
          </xdr:txBody>
        </xdr:sp>
      </mc:Fallback>
    </mc:AlternateContent>
    <xdr:clientData/>
  </xdr:oneCellAnchor>
</xdr:wsDr>
</file>

<file path=xl/drawings/drawing11.xml><?xml version="1.0" encoding="utf-8"?>
<xdr:wsDr xmlns:xdr="http://schemas.openxmlformats.org/drawingml/2006/spreadsheetDrawing" xmlns:a="http://schemas.openxmlformats.org/drawingml/2006/main">
  <xdr:twoCellAnchor>
    <xdr:from>
      <xdr:col>0</xdr:col>
      <xdr:colOff>13447</xdr:colOff>
      <xdr:row>23</xdr:row>
      <xdr:rowOff>297180</xdr:rowOff>
    </xdr:from>
    <xdr:to>
      <xdr:col>4</xdr:col>
      <xdr:colOff>2860787</xdr:colOff>
      <xdr:row>45</xdr:row>
      <xdr:rowOff>137160</xdr:rowOff>
    </xdr:to>
    <xdr:graphicFrame macro="">
      <xdr:nvGraphicFramePr>
        <xdr:cNvPr id="4" name="დიაგრამა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3165377</xdr:colOff>
      <xdr:row>24</xdr:row>
      <xdr:rowOff>40258</xdr:rowOff>
    </xdr:from>
    <xdr:to>
      <xdr:col>13</xdr:col>
      <xdr:colOff>560791</xdr:colOff>
      <xdr:row>45</xdr:row>
      <xdr:rowOff>0</xdr:rowOff>
    </xdr:to>
    <xdr:pic>
      <xdr:nvPicPr>
        <xdr:cNvPr id="5" name="სურათი 4" descr="http://happynewyearwallpapershd.com/wp-content/uploads/2016/11/Fireworks-Happy-New-Year-Latest-hd-Wallpapers.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94142" y="7805934"/>
          <a:ext cx="8410796" cy="4195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600075</xdr:colOff>
      <xdr:row>23</xdr:row>
      <xdr:rowOff>28575</xdr:rowOff>
    </xdr:from>
    <xdr:to>
      <xdr:col>14</xdr:col>
      <xdr:colOff>142875</xdr:colOff>
      <xdr:row>38</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242886</xdr:colOff>
      <xdr:row>22</xdr:row>
      <xdr:rowOff>42861</xdr:rowOff>
    </xdr:from>
    <xdr:to>
      <xdr:col>12</xdr:col>
      <xdr:colOff>171449</xdr:colOff>
      <xdr:row>36</xdr:row>
      <xdr:rowOff>76199</xdr:rowOff>
    </xdr:to>
    <xdr:graphicFrame macro="">
      <xdr:nvGraphicFramePr>
        <xdr:cNvPr id="4" name="დიაგრამა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514350</xdr:colOff>
      <xdr:row>21</xdr:row>
      <xdr:rowOff>161926</xdr:rowOff>
    </xdr:from>
    <xdr:to>
      <xdr:col>9</xdr:col>
      <xdr:colOff>238125</xdr:colOff>
      <xdr:row>37</xdr:row>
      <xdr:rowOff>38101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266700</xdr:colOff>
      <xdr:row>18</xdr:row>
      <xdr:rowOff>19050</xdr:rowOff>
    </xdr:from>
    <xdr:to>
      <xdr:col>9</xdr:col>
      <xdr:colOff>76200</xdr:colOff>
      <xdr:row>33</xdr:row>
      <xdr:rowOff>95250</xdr:rowOff>
    </xdr:to>
    <xdr:graphicFrame macro="">
      <xdr:nvGraphicFramePr>
        <xdr:cNvPr id="2" name="დიაგრამა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34</xdr:row>
      <xdr:rowOff>95250</xdr:rowOff>
    </xdr:from>
    <xdr:to>
      <xdr:col>9</xdr:col>
      <xdr:colOff>333375</xdr:colOff>
      <xdr:row>51</xdr:row>
      <xdr:rowOff>85725</xdr:rowOff>
    </xdr:to>
    <xdr:graphicFrame macro="">
      <xdr:nvGraphicFramePr>
        <xdr:cNvPr id="3" name="დიაგრამა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390524</xdr:colOff>
      <xdr:row>18</xdr:row>
      <xdr:rowOff>171448</xdr:rowOff>
    </xdr:from>
    <xdr:to>
      <xdr:col>15</xdr:col>
      <xdr:colOff>266700</xdr:colOff>
      <xdr:row>38</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358140</xdr:colOff>
      <xdr:row>8</xdr:row>
      <xdr:rowOff>140970</xdr:rowOff>
    </xdr:from>
    <xdr:to>
      <xdr:col>12</xdr:col>
      <xdr:colOff>53340</xdr:colOff>
      <xdr:row>16</xdr:row>
      <xdr:rowOff>308610</xdr:rowOff>
    </xdr:to>
    <xdr:graphicFrame macro="">
      <xdr:nvGraphicFramePr>
        <xdr:cNvPr id="2" name="დიაგრამა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333374</xdr:colOff>
      <xdr:row>22</xdr:row>
      <xdr:rowOff>202222</xdr:rowOff>
    </xdr:from>
    <xdr:to>
      <xdr:col>14</xdr:col>
      <xdr:colOff>76199</xdr:colOff>
      <xdr:row>36</xdr:row>
      <xdr:rowOff>200025</xdr:rowOff>
    </xdr:to>
    <xdr:graphicFrame macro="">
      <xdr:nvGraphicFramePr>
        <xdr:cNvPr id="2" name="დიაგრამა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28</xdr:row>
      <xdr:rowOff>157161</xdr:rowOff>
    </xdr:from>
    <xdr:to>
      <xdr:col>13</xdr:col>
      <xdr:colOff>381000</xdr:colOff>
      <xdr:row>44</xdr:row>
      <xdr:rowOff>200025</xdr:rowOff>
    </xdr:to>
    <xdr:graphicFrame macro="">
      <xdr:nvGraphicFramePr>
        <xdr:cNvPr id="2" name="დიაგრამა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903934</xdr:colOff>
      <xdr:row>18</xdr:row>
      <xdr:rowOff>68580</xdr:rowOff>
    </xdr:from>
    <xdr:to>
      <xdr:col>3</xdr:col>
      <xdr:colOff>2618356</xdr:colOff>
      <xdr:row>19</xdr:row>
      <xdr:rowOff>2239</xdr:rowOff>
    </xdr:to>
    <xdr:pic>
      <xdr:nvPicPr>
        <xdr:cNvPr id="2" name="სურათი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295" b="8915"/>
        <a:stretch/>
      </xdr:blipFill>
      <xdr:spPr>
        <a:xfrm flipH="1">
          <a:off x="5719774" y="11087100"/>
          <a:ext cx="1714422" cy="870919"/>
        </a:xfrm>
        <a:prstGeom prst="rect">
          <a:avLst/>
        </a:prstGeom>
      </xdr:spPr>
    </xdr:pic>
    <xdr:clientData/>
  </xdr:twoCellAnchor>
  <xdr:twoCellAnchor editAs="oneCell">
    <xdr:from>
      <xdr:col>3</xdr:col>
      <xdr:colOff>861138</xdr:colOff>
      <xdr:row>21</xdr:row>
      <xdr:rowOff>152400</xdr:rowOff>
    </xdr:from>
    <xdr:to>
      <xdr:col>3</xdr:col>
      <xdr:colOff>2661153</xdr:colOff>
      <xdr:row>21</xdr:row>
      <xdr:rowOff>929640</xdr:rowOff>
    </xdr:to>
    <xdr:pic>
      <xdr:nvPicPr>
        <xdr:cNvPr id="5" name="სურათი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773" b="10245"/>
        <a:stretch/>
      </xdr:blipFill>
      <xdr:spPr>
        <a:xfrm>
          <a:off x="5676978" y="13982700"/>
          <a:ext cx="1800015" cy="777240"/>
        </a:xfrm>
        <a:prstGeom prst="rect">
          <a:avLst/>
        </a:prstGeom>
      </xdr:spPr>
    </xdr:pic>
    <xdr:clientData/>
  </xdr:twoCellAnchor>
  <xdr:twoCellAnchor editAs="oneCell">
    <xdr:from>
      <xdr:col>3</xdr:col>
      <xdr:colOff>861138</xdr:colOff>
      <xdr:row>23</xdr:row>
      <xdr:rowOff>53340</xdr:rowOff>
    </xdr:from>
    <xdr:to>
      <xdr:col>3</xdr:col>
      <xdr:colOff>2661153</xdr:colOff>
      <xdr:row>23</xdr:row>
      <xdr:rowOff>876300</xdr:rowOff>
    </xdr:to>
    <xdr:pic>
      <xdr:nvPicPr>
        <xdr:cNvPr id="6" name="სურათი 5"/>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2997" b="11633"/>
        <a:stretch/>
      </xdr:blipFill>
      <xdr:spPr>
        <a:xfrm flipH="1">
          <a:off x="5676978" y="15758160"/>
          <a:ext cx="1800015" cy="822960"/>
        </a:xfrm>
        <a:prstGeom prst="rect">
          <a:avLst/>
        </a:prstGeom>
      </xdr:spPr>
    </xdr:pic>
    <xdr:clientData/>
  </xdr:twoCellAnchor>
  <xdr:twoCellAnchor editAs="oneCell">
    <xdr:from>
      <xdr:col>3</xdr:col>
      <xdr:colOff>39953</xdr:colOff>
      <xdr:row>20</xdr:row>
      <xdr:rowOff>30480</xdr:rowOff>
    </xdr:from>
    <xdr:to>
      <xdr:col>3</xdr:col>
      <xdr:colOff>3425188</xdr:colOff>
      <xdr:row>20</xdr:row>
      <xdr:rowOff>906780</xdr:rowOff>
    </xdr:to>
    <xdr:pic>
      <xdr:nvPicPr>
        <xdr:cNvPr id="7" name="სურათი 6"/>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850" b="52187"/>
        <a:stretch/>
      </xdr:blipFill>
      <xdr:spPr>
        <a:xfrm flipH="1">
          <a:off x="4855793" y="12923520"/>
          <a:ext cx="3442385" cy="876300"/>
        </a:xfrm>
        <a:prstGeom prst="rect">
          <a:avLst/>
        </a:prstGeom>
      </xdr:spPr>
    </xdr:pic>
    <xdr:clientData/>
  </xdr:twoCellAnchor>
  <xdr:twoCellAnchor editAs="oneCell">
    <xdr:from>
      <xdr:col>3</xdr:col>
      <xdr:colOff>863825</xdr:colOff>
      <xdr:row>21</xdr:row>
      <xdr:rowOff>891540</xdr:rowOff>
    </xdr:from>
    <xdr:to>
      <xdr:col>3</xdr:col>
      <xdr:colOff>2658465</xdr:colOff>
      <xdr:row>22</xdr:row>
      <xdr:rowOff>845821</xdr:rowOff>
    </xdr:to>
    <xdr:pic>
      <xdr:nvPicPr>
        <xdr:cNvPr id="8" name="სურათი 7"/>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6507" b="6996"/>
        <a:stretch/>
      </xdr:blipFill>
      <xdr:spPr>
        <a:xfrm>
          <a:off x="5679665" y="14721840"/>
          <a:ext cx="1794640" cy="891540"/>
        </a:xfrm>
        <a:prstGeom prst="rect">
          <a:avLst/>
        </a:prstGeom>
      </xdr:spPr>
    </xdr:pic>
    <xdr:clientData/>
  </xdr:twoCellAnchor>
  <xdr:twoCellAnchor editAs="oneCell">
    <xdr:from>
      <xdr:col>3</xdr:col>
      <xdr:colOff>55563</xdr:colOff>
      <xdr:row>19</xdr:row>
      <xdr:rowOff>53341</xdr:rowOff>
    </xdr:from>
    <xdr:to>
      <xdr:col>3</xdr:col>
      <xdr:colOff>3428627</xdr:colOff>
      <xdr:row>19</xdr:row>
      <xdr:rowOff>853441</xdr:rowOff>
    </xdr:to>
    <xdr:pic>
      <xdr:nvPicPr>
        <xdr:cNvPr id="9" name="სურათი 8"/>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5925" b="17411"/>
        <a:stretch/>
      </xdr:blipFill>
      <xdr:spPr>
        <a:xfrm>
          <a:off x="4871403" y="12009121"/>
          <a:ext cx="3411164" cy="800100"/>
        </a:xfrm>
        <a:prstGeom prst="rect">
          <a:avLst/>
        </a:prstGeom>
      </xdr:spPr>
    </xdr:pic>
    <xdr:clientData/>
  </xdr:twoCellAnchor>
  <xdr:twoCellAnchor editAs="oneCell">
    <xdr:from>
      <xdr:col>3</xdr:col>
      <xdr:colOff>1214586</xdr:colOff>
      <xdr:row>24</xdr:row>
      <xdr:rowOff>45719</xdr:rowOff>
    </xdr:from>
    <xdr:to>
      <xdr:col>3</xdr:col>
      <xdr:colOff>2307704</xdr:colOff>
      <xdr:row>24</xdr:row>
      <xdr:rowOff>922020</xdr:rowOff>
    </xdr:to>
    <xdr:pic>
      <xdr:nvPicPr>
        <xdr:cNvPr id="13" name="სურათი 12"/>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8134" b="9541"/>
        <a:stretch/>
      </xdr:blipFill>
      <xdr:spPr>
        <a:xfrm>
          <a:off x="6030426" y="16687799"/>
          <a:ext cx="1093118" cy="876301"/>
        </a:xfrm>
        <a:prstGeom prst="rect">
          <a:avLst/>
        </a:prstGeom>
      </xdr:spPr>
    </xdr:pic>
    <xdr:clientData/>
  </xdr:twoCellAnchor>
  <xdr:twoCellAnchor editAs="oneCell">
    <xdr:from>
      <xdr:col>3</xdr:col>
      <xdr:colOff>1382804</xdr:colOff>
      <xdr:row>25</xdr:row>
      <xdr:rowOff>72463</xdr:rowOff>
    </xdr:from>
    <xdr:to>
      <xdr:col>3</xdr:col>
      <xdr:colOff>2139487</xdr:colOff>
      <xdr:row>25</xdr:row>
      <xdr:rowOff>891540</xdr:rowOff>
    </xdr:to>
    <xdr:pic>
      <xdr:nvPicPr>
        <xdr:cNvPr id="14" name="სურათი 13"/>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5166"/>
        <a:stretch/>
      </xdr:blipFill>
      <xdr:spPr>
        <a:xfrm>
          <a:off x="6198644" y="17651803"/>
          <a:ext cx="756683" cy="819077"/>
        </a:xfrm>
        <a:prstGeom prst="rect">
          <a:avLst/>
        </a:prstGeom>
      </xdr:spPr>
    </xdr:pic>
    <xdr:clientData/>
  </xdr:twoCellAnchor>
  <xdr:oneCellAnchor>
    <xdr:from>
      <xdr:col>3</xdr:col>
      <xdr:colOff>55193</xdr:colOff>
      <xdr:row>5</xdr:row>
      <xdr:rowOff>22860</xdr:rowOff>
    </xdr:from>
    <xdr:ext cx="1714422" cy="870919"/>
    <xdr:pic>
      <xdr:nvPicPr>
        <xdr:cNvPr id="28" name="სურათი 27"/>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6295" b="8915"/>
        <a:stretch/>
      </xdr:blipFill>
      <xdr:spPr>
        <a:xfrm flipH="1">
          <a:off x="4871033" y="12603480"/>
          <a:ext cx="1714422" cy="870919"/>
        </a:xfrm>
        <a:prstGeom prst="rect">
          <a:avLst/>
        </a:prstGeom>
      </xdr:spPr>
    </xdr:pic>
    <xdr:clientData/>
  </xdr:oneCellAnchor>
  <xdr:oneCellAnchor>
    <xdr:from>
      <xdr:col>3</xdr:col>
      <xdr:colOff>55193</xdr:colOff>
      <xdr:row>3</xdr:row>
      <xdr:rowOff>99060</xdr:rowOff>
    </xdr:from>
    <xdr:ext cx="1800015" cy="777240"/>
    <xdr:pic>
      <xdr:nvPicPr>
        <xdr:cNvPr id="29" name="სურათი 28"/>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773" b="10245"/>
        <a:stretch/>
      </xdr:blipFill>
      <xdr:spPr>
        <a:xfrm>
          <a:off x="4877564" y="2036717"/>
          <a:ext cx="1800015" cy="777240"/>
        </a:xfrm>
        <a:prstGeom prst="rect">
          <a:avLst/>
        </a:prstGeom>
      </xdr:spPr>
    </xdr:pic>
    <xdr:clientData/>
  </xdr:oneCellAnchor>
  <xdr:oneCellAnchor>
    <xdr:from>
      <xdr:col>3</xdr:col>
      <xdr:colOff>55193</xdr:colOff>
      <xdr:row>7</xdr:row>
      <xdr:rowOff>53340</xdr:rowOff>
    </xdr:from>
    <xdr:ext cx="1800015" cy="822960"/>
    <xdr:pic>
      <xdr:nvPicPr>
        <xdr:cNvPr id="30" name="სურათი 29"/>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2997" b="11633"/>
        <a:stretch/>
      </xdr:blipFill>
      <xdr:spPr>
        <a:xfrm flipH="1">
          <a:off x="4871033" y="14508480"/>
          <a:ext cx="1800015" cy="822960"/>
        </a:xfrm>
        <a:prstGeom prst="rect">
          <a:avLst/>
        </a:prstGeom>
      </xdr:spPr>
    </xdr:pic>
    <xdr:clientData/>
  </xdr:oneCellAnchor>
  <xdr:oneCellAnchor>
    <xdr:from>
      <xdr:col>3</xdr:col>
      <xdr:colOff>55193</xdr:colOff>
      <xdr:row>2</xdr:row>
      <xdr:rowOff>15240</xdr:rowOff>
    </xdr:from>
    <xdr:ext cx="3442385" cy="876300"/>
    <xdr:pic>
      <xdr:nvPicPr>
        <xdr:cNvPr id="31" name="სურათი 30"/>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10850" b="52187"/>
        <a:stretch/>
      </xdr:blipFill>
      <xdr:spPr>
        <a:xfrm flipH="1">
          <a:off x="4877564" y="1016726"/>
          <a:ext cx="3442385" cy="876300"/>
        </a:xfrm>
        <a:prstGeom prst="rect">
          <a:avLst/>
        </a:prstGeom>
      </xdr:spPr>
    </xdr:pic>
    <xdr:clientData/>
  </xdr:oneCellAnchor>
  <xdr:oneCellAnchor>
    <xdr:from>
      <xdr:col>3</xdr:col>
      <xdr:colOff>55193</xdr:colOff>
      <xdr:row>9</xdr:row>
      <xdr:rowOff>22860</xdr:rowOff>
    </xdr:from>
    <xdr:ext cx="1794640" cy="891540"/>
    <xdr:pic>
      <xdr:nvPicPr>
        <xdr:cNvPr id="32" name="სურათი 31"/>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6507" b="6996"/>
        <a:stretch/>
      </xdr:blipFill>
      <xdr:spPr>
        <a:xfrm>
          <a:off x="4871033" y="16352520"/>
          <a:ext cx="1794640" cy="891540"/>
        </a:xfrm>
        <a:prstGeom prst="rect">
          <a:avLst/>
        </a:prstGeom>
      </xdr:spPr>
    </xdr:pic>
    <xdr:clientData/>
  </xdr:oneCellAnchor>
  <xdr:oneCellAnchor>
    <xdr:from>
      <xdr:col>3</xdr:col>
      <xdr:colOff>62813</xdr:colOff>
      <xdr:row>4</xdr:row>
      <xdr:rowOff>53341</xdr:rowOff>
    </xdr:from>
    <xdr:ext cx="3411164" cy="800100"/>
    <xdr:pic>
      <xdr:nvPicPr>
        <xdr:cNvPr id="33" name="სურათი 32"/>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5925" b="17411"/>
        <a:stretch/>
      </xdr:blipFill>
      <xdr:spPr>
        <a:xfrm>
          <a:off x="4885184" y="2927170"/>
          <a:ext cx="3411164" cy="800100"/>
        </a:xfrm>
        <a:prstGeom prst="rect">
          <a:avLst/>
        </a:prstGeom>
      </xdr:spPr>
    </xdr:pic>
    <xdr:clientData/>
  </xdr:oneCellAnchor>
  <xdr:oneCellAnchor>
    <xdr:from>
      <xdr:col>3</xdr:col>
      <xdr:colOff>55193</xdr:colOff>
      <xdr:row>6</xdr:row>
      <xdr:rowOff>7619</xdr:rowOff>
    </xdr:from>
    <xdr:ext cx="1093118" cy="876301"/>
    <xdr:pic>
      <xdr:nvPicPr>
        <xdr:cNvPr id="34" name="სურათი 33"/>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8134" b="9541"/>
        <a:stretch/>
      </xdr:blipFill>
      <xdr:spPr>
        <a:xfrm>
          <a:off x="4871033" y="13525499"/>
          <a:ext cx="1093118" cy="876301"/>
        </a:xfrm>
        <a:prstGeom prst="rect">
          <a:avLst/>
        </a:prstGeom>
      </xdr:spPr>
    </xdr:pic>
    <xdr:clientData/>
  </xdr:oneCellAnchor>
  <xdr:oneCellAnchor>
    <xdr:from>
      <xdr:col>3</xdr:col>
      <xdr:colOff>55193</xdr:colOff>
      <xdr:row>8</xdr:row>
      <xdr:rowOff>26743</xdr:rowOff>
    </xdr:from>
    <xdr:ext cx="756683" cy="819077"/>
    <xdr:pic>
      <xdr:nvPicPr>
        <xdr:cNvPr id="35" name="სურათი 34"/>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5166"/>
        <a:stretch/>
      </xdr:blipFill>
      <xdr:spPr>
        <a:xfrm>
          <a:off x="4871033" y="15419143"/>
          <a:ext cx="756683" cy="819077"/>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1</xdr:col>
      <xdr:colOff>338097</xdr:colOff>
      <xdr:row>31</xdr:row>
      <xdr:rowOff>220271</xdr:rowOff>
    </xdr:from>
    <xdr:to>
      <xdr:col>1</xdr:col>
      <xdr:colOff>1748080</xdr:colOff>
      <xdr:row>34</xdr:row>
      <xdr:rowOff>487933</xdr:rowOff>
    </xdr:to>
    <xdr:pic>
      <xdr:nvPicPr>
        <xdr:cNvPr id="2" name="სურათი 1" descr="Olympia 2016 - Rio.sv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144" y="3824083"/>
          <a:ext cx="1409983" cy="199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35</xdr:row>
      <xdr:rowOff>24205</xdr:rowOff>
    </xdr:from>
    <xdr:to>
      <xdr:col>12</xdr:col>
      <xdr:colOff>249443</xdr:colOff>
      <xdr:row>57</xdr:row>
      <xdr:rowOff>40004</xdr:rowOff>
    </xdr:to>
    <xdr:graphicFrame macro="">
      <xdr:nvGraphicFramePr>
        <xdr:cNvPr id="3" name="დიაგრამა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58</xdr:row>
      <xdr:rowOff>0</xdr:rowOff>
    </xdr:from>
    <xdr:to>
      <xdr:col>4</xdr:col>
      <xdr:colOff>9525</xdr:colOff>
      <xdr:row>72</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771525</xdr:colOff>
      <xdr:row>58</xdr:row>
      <xdr:rowOff>0</xdr:rowOff>
    </xdr:from>
    <xdr:to>
      <xdr:col>10</xdr:col>
      <xdr:colOff>57150</xdr:colOff>
      <xdr:row>72</xdr:row>
      <xdr:rowOff>76200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26</xdr:row>
      <xdr:rowOff>65315</xdr:rowOff>
    </xdr:from>
    <xdr:to>
      <xdr:col>12</xdr:col>
      <xdr:colOff>115480</xdr:colOff>
      <xdr:row>31</xdr:row>
      <xdr:rowOff>81916</xdr:rowOff>
    </xdr:to>
    <xdr:pic>
      <xdr:nvPicPr>
        <xdr:cNvPr id="12" name="Picture 1" descr="Excel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829" y="3788229"/>
          <a:ext cx="1878965" cy="996315"/>
        </a:xfrm>
        <a:prstGeom prst="rect">
          <a:avLst/>
        </a:prstGeom>
        <a:solidFill>
          <a:schemeClr val="accent2"/>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563880</xdr:rowOff>
    </xdr:from>
    <xdr:to>
      <xdr:col>8</xdr:col>
      <xdr:colOff>14672</xdr:colOff>
      <xdr:row>22</xdr:row>
      <xdr:rowOff>205740</xdr:rowOff>
    </xdr:to>
    <xdr:grpSp>
      <xdr:nvGrpSpPr>
        <xdr:cNvPr id="48" name="დაჯგუფება 47"/>
        <xdr:cNvGrpSpPr/>
      </xdr:nvGrpSpPr>
      <xdr:grpSpPr>
        <a:xfrm>
          <a:off x="0" y="7974330"/>
          <a:ext cx="6796472" cy="1165860"/>
          <a:chOff x="0" y="3962400"/>
          <a:chExt cx="6110672" cy="1165860"/>
        </a:xfrm>
      </xdr:grpSpPr>
      <xdr:pic>
        <xdr:nvPicPr>
          <xdr:cNvPr id="3" name="სურათი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62400"/>
            <a:ext cx="776672" cy="1120140"/>
          </a:xfrm>
          <a:prstGeom prst="rect">
            <a:avLst/>
          </a:prstGeom>
        </xdr:spPr>
      </xdr:pic>
      <xdr:pic>
        <xdr:nvPicPr>
          <xdr:cNvPr id="4" name="სურათი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380" y="3977640"/>
            <a:ext cx="776672" cy="1120140"/>
          </a:xfrm>
          <a:prstGeom prst="rect">
            <a:avLst/>
          </a:prstGeom>
        </xdr:spPr>
      </xdr:pic>
      <xdr:pic>
        <xdr:nvPicPr>
          <xdr:cNvPr id="5" name="სურათი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6380" y="3970020"/>
            <a:ext cx="776672" cy="1120140"/>
          </a:xfrm>
          <a:prstGeom prst="rect">
            <a:avLst/>
          </a:prstGeom>
        </xdr:spPr>
      </xdr:pic>
      <xdr:pic>
        <xdr:nvPicPr>
          <xdr:cNvPr id="6" name="სურათი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3620" y="3985260"/>
            <a:ext cx="776672" cy="1120140"/>
          </a:xfrm>
          <a:prstGeom prst="rect">
            <a:avLst/>
          </a:prstGeom>
        </xdr:spPr>
      </xdr:pic>
      <xdr:pic>
        <xdr:nvPicPr>
          <xdr:cNvPr id="7" name="სურათი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0380" y="3985260"/>
            <a:ext cx="776672" cy="1120140"/>
          </a:xfrm>
          <a:prstGeom prst="rect">
            <a:avLst/>
          </a:prstGeom>
        </xdr:spPr>
      </xdr:pic>
      <xdr:pic>
        <xdr:nvPicPr>
          <xdr:cNvPr id="8" name="სურათი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94760" y="4000500"/>
            <a:ext cx="776672" cy="1120140"/>
          </a:xfrm>
          <a:prstGeom prst="rect">
            <a:avLst/>
          </a:prstGeom>
        </xdr:spPr>
      </xdr:pic>
      <xdr:pic>
        <xdr:nvPicPr>
          <xdr:cNvPr id="9" name="სურათი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6760" y="3992880"/>
            <a:ext cx="776672" cy="1120140"/>
          </a:xfrm>
          <a:prstGeom prst="rect">
            <a:avLst/>
          </a:prstGeom>
        </xdr:spPr>
      </xdr:pic>
      <xdr:pic>
        <xdr:nvPicPr>
          <xdr:cNvPr id="10" name="სურათი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0" y="4008120"/>
            <a:ext cx="776672" cy="1120140"/>
          </a:xfrm>
          <a:prstGeom prst="rect">
            <a:avLst/>
          </a:prstGeom>
        </xdr:spPr>
      </xdr:pic>
    </xdr:grpSp>
    <xdr:clientData/>
  </xdr:twoCellAnchor>
  <xdr:twoCellAnchor>
    <xdr:from>
      <xdr:col>0</xdr:col>
      <xdr:colOff>0</xdr:colOff>
      <xdr:row>22</xdr:row>
      <xdr:rowOff>15240</xdr:rowOff>
    </xdr:from>
    <xdr:to>
      <xdr:col>0</xdr:col>
      <xdr:colOff>731520</xdr:colOff>
      <xdr:row>23</xdr:row>
      <xdr:rowOff>138036</xdr:rowOff>
    </xdr:to>
    <xdr:pic>
      <xdr:nvPicPr>
        <xdr:cNvPr id="11" name="სურათი 10"/>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29"/>
        <a:stretch/>
      </xdr:blipFill>
      <xdr:spPr>
        <a:xfrm>
          <a:off x="0" y="8747760"/>
          <a:ext cx="731520" cy="884796"/>
        </a:xfrm>
        <a:prstGeom prst="rect">
          <a:avLst/>
        </a:prstGeom>
      </xdr:spPr>
    </xdr:pic>
    <xdr:clientData/>
  </xdr:twoCellAnchor>
  <xdr:twoCellAnchor>
    <xdr:from>
      <xdr:col>7</xdr:col>
      <xdr:colOff>46382</xdr:colOff>
      <xdr:row>22</xdr:row>
      <xdr:rowOff>15240</xdr:rowOff>
    </xdr:from>
    <xdr:to>
      <xdr:col>8</xdr:col>
      <xdr:colOff>15902</xdr:colOff>
      <xdr:row>23</xdr:row>
      <xdr:rowOff>138036</xdr:rowOff>
    </xdr:to>
    <xdr:pic>
      <xdr:nvPicPr>
        <xdr:cNvPr id="12" name="სურათი 11"/>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929"/>
        <a:stretch/>
      </xdr:blipFill>
      <xdr:spPr>
        <a:xfrm>
          <a:off x="5380382" y="8781553"/>
          <a:ext cx="731520" cy="884796"/>
        </a:xfrm>
        <a:prstGeom prst="rect">
          <a:avLst/>
        </a:prstGeom>
      </xdr:spPr>
    </xdr:pic>
    <xdr:clientData/>
  </xdr:twoCellAnchor>
  <xdr:twoCellAnchor>
    <xdr:from>
      <xdr:col>1</xdr:col>
      <xdr:colOff>10583</xdr:colOff>
      <xdr:row>22</xdr:row>
      <xdr:rowOff>15636</xdr:rowOff>
    </xdr:from>
    <xdr:to>
      <xdr:col>1</xdr:col>
      <xdr:colOff>758458</xdr:colOff>
      <xdr:row>23</xdr:row>
      <xdr:rowOff>137641</xdr:rowOff>
    </xdr:to>
    <xdr:pic>
      <xdr:nvPicPr>
        <xdr:cNvPr id="13" name="სურათი 12"/>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5180"/>
        <a:stretch/>
      </xdr:blipFill>
      <xdr:spPr>
        <a:xfrm>
          <a:off x="772583" y="8781949"/>
          <a:ext cx="747875" cy="884005"/>
        </a:xfrm>
        <a:prstGeom prst="rect">
          <a:avLst/>
        </a:prstGeom>
      </xdr:spPr>
    </xdr:pic>
    <xdr:clientData/>
  </xdr:twoCellAnchor>
  <xdr:twoCellAnchor>
    <xdr:from>
      <xdr:col>6</xdr:col>
      <xdr:colOff>45946</xdr:colOff>
      <xdr:row>22</xdr:row>
      <xdr:rowOff>15636</xdr:rowOff>
    </xdr:from>
    <xdr:to>
      <xdr:col>7</xdr:col>
      <xdr:colOff>31821</xdr:colOff>
      <xdr:row>23</xdr:row>
      <xdr:rowOff>137641</xdr:rowOff>
    </xdr:to>
    <xdr:pic>
      <xdr:nvPicPr>
        <xdr:cNvPr id="14" name="სურათი 1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5180"/>
        <a:stretch/>
      </xdr:blipFill>
      <xdr:spPr>
        <a:xfrm>
          <a:off x="4617946" y="8781949"/>
          <a:ext cx="747875" cy="884005"/>
        </a:xfrm>
        <a:prstGeom prst="rect">
          <a:avLst/>
        </a:prstGeom>
      </xdr:spPr>
    </xdr:pic>
    <xdr:clientData/>
  </xdr:twoCellAnchor>
  <xdr:twoCellAnchor>
    <xdr:from>
      <xdr:col>2</xdr:col>
      <xdr:colOff>50773</xdr:colOff>
      <xdr:row>22</xdr:row>
      <xdr:rowOff>7857</xdr:rowOff>
    </xdr:from>
    <xdr:to>
      <xdr:col>2</xdr:col>
      <xdr:colOff>697543</xdr:colOff>
      <xdr:row>23</xdr:row>
      <xdr:rowOff>145419</xdr:rowOff>
    </xdr:to>
    <xdr:pic>
      <xdr:nvPicPr>
        <xdr:cNvPr id="15" name="სურათი 1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3568"/>
        <a:stretch/>
      </xdr:blipFill>
      <xdr:spPr>
        <a:xfrm>
          <a:off x="1574773" y="8774170"/>
          <a:ext cx="646770" cy="899562"/>
        </a:xfrm>
        <a:prstGeom prst="rect">
          <a:avLst/>
        </a:prstGeom>
      </xdr:spPr>
    </xdr:pic>
    <xdr:clientData/>
  </xdr:twoCellAnchor>
  <xdr:twoCellAnchor>
    <xdr:from>
      <xdr:col>5</xdr:col>
      <xdr:colOff>60479</xdr:colOff>
      <xdr:row>22</xdr:row>
      <xdr:rowOff>7857</xdr:rowOff>
    </xdr:from>
    <xdr:to>
      <xdr:col>5</xdr:col>
      <xdr:colOff>707249</xdr:colOff>
      <xdr:row>23</xdr:row>
      <xdr:rowOff>145419</xdr:rowOff>
    </xdr:to>
    <xdr:pic>
      <xdr:nvPicPr>
        <xdr:cNvPr id="16" name="სურათი 15"/>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3568"/>
        <a:stretch/>
      </xdr:blipFill>
      <xdr:spPr>
        <a:xfrm>
          <a:off x="3870479" y="8774170"/>
          <a:ext cx="646770" cy="899562"/>
        </a:xfrm>
        <a:prstGeom prst="rect">
          <a:avLst/>
        </a:prstGeom>
      </xdr:spPr>
    </xdr:pic>
    <xdr:clientData/>
  </xdr:twoCellAnchor>
  <xdr:twoCellAnchor>
    <xdr:from>
      <xdr:col>4</xdr:col>
      <xdr:colOff>114755</xdr:colOff>
      <xdr:row>21</xdr:row>
      <xdr:rowOff>755374</xdr:rowOff>
    </xdr:from>
    <xdr:to>
      <xdr:col>4</xdr:col>
      <xdr:colOff>701905</xdr:colOff>
      <xdr:row>23</xdr:row>
      <xdr:rowOff>135139</xdr:rowOff>
    </xdr:to>
    <xdr:pic>
      <xdr:nvPicPr>
        <xdr:cNvPr id="17" name="სურათი 16"/>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2204"/>
        <a:stretch/>
      </xdr:blipFill>
      <xdr:spPr>
        <a:xfrm>
          <a:off x="3162755" y="8759687"/>
          <a:ext cx="587150" cy="903765"/>
        </a:xfrm>
        <a:prstGeom prst="rect">
          <a:avLst/>
        </a:prstGeom>
      </xdr:spPr>
    </xdr:pic>
    <xdr:clientData/>
  </xdr:twoCellAnchor>
  <xdr:twoCellAnchor>
    <xdr:from>
      <xdr:col>3</xdr:col>
      <xdr:colOff>75996</xdr:colOff>
      <xdr:row>22</xdr:row>
      <xdr:rowOff>47322</xdr:rowOff>
    </xdr:from>
    <xdr:to>
      <xdr:col>3</xdr:col>
      <xdr:colOff>676844</xdr:colOff>
      <xdr:row>23</xdr:row>
      <xdr:rowOff>105955</xdr:rowOff>
    </xdr:to>
    <xdr:pic>
      <xdr:nvPicPr>
        <xdr:cNvPr id="18" name="სურათი 17"/>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4128"/>
        <a:stretch/>
      </xdr:blipFill>
      <xdr:spPr>
        <a:xfrm>
          <a:off x="2361996" y="8813635"/>
          <a:ext cx="600848" cy="820633"/>
        </a:xfrm>
        <a:prstGeom prst="rect">
          <a:avLst/>
        </a:prstGeom>
      </xdr:spPr>
    </xdr:pic>
    <xdr:clientData/>
  </xdr:twoCellAnchor>
  <xdr:twoCellAnchor>
    <xdr:from>
      <xdr:col>0</xdr:col>
      <xdr:colOff>0</xdr:colOff>
      <xdr:row>14</xdr:row>
      <xdr:rowOff>75959</xdr:rowOff>
    </xdr:from>
    <xdr:to>
      <xdr:col>0</xdr:col>
      <xdr:colOff>717074</xdr:colOff>
      <xdr:row>16</xdr:row>
      <xdr:rowOff>158225</xdr:rowOff>
    </xdr:to>
    <xdr:pic>
      <xdr:nvPicPr>
        <xdr:cNvPr id="2" name="სურათი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3322742"/>
          <a:ext cx="717074" cy="1029796"/>
        </a:xfrm>
        <a:prstGeom prst="rect">
          <a:avLst/>
        </a:prstGeom>
      </xdr:spPr>
    </xdr:pic>
    <xdr:clientData/>
  </xdr:twoCellAnchor>
  <xdr:twoCellAnchor>
    <xdr:from>
      <xdr:col>2</xdr:col>
      <xdr:colOff>43982</xdr:colOff>
      <xdr:row>14</xdr:row>
      <xdr:rowOff>60287</xdr:rowOff>
    </xdr:from>
    <xdr:to>
      <xdr:col>2</xdr:col>
      <xdr:colOff>678079</xdr:colOff>
      <xdr:row>16</xdr:row>
      <xdr:rowOff>137052</xdr:rowOff>
    </xdr:to>
    <xdr:pic>
      <xdr:nvPicPr>
        <xdr:cNvPr id="19" name="სურათი 1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67982" y="3307070"/>
          <a:ext cx="634097" cy="1024295"/>
        </a:xfrm>
        <a:prstGeom prst="rect">
          <a:avLst/>
        </a:prstGeom>
      </xdr:spPr>
    </xdr:pic>
    <xdr:clientData/>
  </xdr:twoCellAnchor>
  <xdr:twoCellAnchor>
    <xdr:from>
      <xdr:col>3</xdr:col>
      <xdr:colOff>82334</xdr:colOff>
      <xdr:row>14</xdr:row>
      <xdr:rowOff>90062</xdr:rowOff>
    </xdr:from>
    <xdr:to>
      <xdr:col>3</xdr:col>
      <xdr:colOff>669672</xdr:colOff>
      <xdr:row>16</xdr:row>
      <xdr:rowOff>76334</xdr:rowOff>
    </xdr:to>
    <xdr:pic>
      <xdr:nvPicPr>
        <xdr:cNvPr id="20" name="სურათი 1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368334" y="3336845"/>
          <a:ext cx="587338" cy="933802"/>
        </a:xfrm>
        <a:prstGeom prst="rect">
          <a:avLst/>
        </a:prstGeom>
      </xdr:spPr>
    </xdr:pic>
    <xdr:clientData/>
  </xdr:twoCellAnchor>
  <xdr:twoCellAnchor>
    <xdr:from>
      <xdr:col>4</xdr:col>
      <xdr:colOff>87555</xdr:colOff>
      <xdr:row>14</xdr:row>
      <xdr:rowOff>13671</xdr:rowOff>
    </xdr:from>
    <xdr:to>
      <xdr:col>4</xdr:col>
      <xdr:colOff>698547</xdr:colOff>
      <xdr:row>16</xdr:row>
      <xdr:rowOff>141695</xdr:rowOff>
    </xdr:to>
    <xdr:pic>
      <xdr:nvPicPr>
        <xdr:cNvPr id="21" name="სურათი 2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135555" y="3260454"/>
          <a:ext cx="610992" cy="1075554"/>
        </a:xfrm>
        <a:prstGeom prst="rect">
          <a:avLst/>
        </a:prstGeom>
      </xdr:spPr>
    </xdr:pic>
    <xdr:clientData/>
  </xdr:twoCellAnchor>
  <xdr:twoCellAnchor>
    <xdr:from>
      <xdr:col>0</xdr:col>
      <xdr:colOff>752401</xdr:colOff>
      <xdr:row>14</xdr:row>
      <xdr:rowOff>19895</xdr:rowOff>
    </xdr:from>
    <xdr:to>
      <xdr:col>1</xdr:col>
      <xdr:colOff>755463</xdr:colOff>
      <xdr:row>16</xdr:row>
      <xdr:rowOff>141981</xdr:rowOff>
    </xdr:to>
    <xdr:pic>
      <xdr:nvPicPr>
        <xdr:cNvPr id="22" name="სურათი 2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52401" y="3266678"/>
          <a:ext cx="765062" cy="1069616"/>
        </a:xfrm>
        <a:prstGeom prst="rect">
          <a:avLst/>
        </a:prstGeom>
      </xdr:spPr>
    </xdr:pic>
    <xdr:clientData/>
  </xdr:twoCellAnchor>
  <xdr:twoCellAnchor>
    <xdr:from>
      <xdr:col>0</xdr:col>
      <xdr:colOff>0</xdr:colOff>
      <xdr:row>15</xdr:row>
      <xdr:rowOff>655780</xdr:rowOff>
    </xdr:from>
    <xdr:to>
      <xdr:col>0</xdr:col>
      <xdr:colOff>688282</xdr:colOff>
      <xdr:row>17</xdr:row>
      <xdr:rowOff>125877</xdr:rowOff>
    </xdr:to>
    <xdr:pic>
      <xdr:nvPicPr>
        <xdr:cNvPr id="23" name="სურათი 2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4088093"/>
          <a:ext cx="688282" cy="994097"/>
        </a:xfrm>
        <a:prstGeom prst="rect">
          <a:avLst/>
        </a:prstGeom>
      </xdr:spPr>
    </xdr:pic>
    <xdr:clientData/>
  </xdr:twoCellAnchor>
  <xdr:twoCellAnchor>
    <xdr:from>
      <xdr:col>5</xdr:col>
      <xdr:colOff>43982</xdr:colOff>
      <xdr:row>14</xdr:row>
      <xdr:rowOff>47014</xdr:rowOff>
    </xdr:from>
    <xdr:to>
      <xdr:col>5</xdr:col>
      <xdr:colOff>690403</xdr:colOff>
      <xdr:row>16</xdr:row>
      <xdr:rowOff>143687</xdr:rowOff>
    </xdr:to>
    <xdr:pic>
      <xdr:nvPicPr>
        <xdr:cNvPr id="24" name="სურათი 2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853982" y="3293797"/>
          <a:ext cx="646421" cy="1044203"/>
        </a:xfrm>
        <a:prstGeom prst="rect">
          <a:avLst/>
        </a:prstGeom>
      </xdr:spPr>
    </xdr:pic>
    <xdr:clientData/>
  </xdr:twoCellAnchor>
  <xdr:twoCellAnchor>
    <xdr:from>
      <xdr:col>7</xdr:col>
      <xdr:colOff>26504</xdr:colOff>
      <xdr:row>14</xdr:row>
      <xdr:rowOff>56050</xdr:rowOff>
    </xdr:from>
    <xdr:to>
      <xdr:col>7</xdr:col>
      <xdr:colOff>743578</xdr:colOff>
      <xdr:row>16</xdr:row>
      <xdr:rowOff>138316</xdr:rowOff>
    </xdr:to>
    <xdr:pic>
      <xdr:nvPicPr>
        <xdr:cNvPr id="25" name="სურათი 2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60504" y="3302833"/>
          <a:ext cx="717074" cy="1029796"/>
        </a:xfrm>
        <a:prstGeom prst="rect">
          <a:avLst/>
        </a:prstGeom>
      </xdr:spPr>
    </xdr:pic>
    <xdr:clientData/>
  </xdr:twoCellAnchor>
  <xdr:twoCellAnchor>
    <xdr:from>
      <xdr:col>6</xdr:col>
      <xdr:colOff>3653</xdr:colOff>
      <xdr:row>14</xdr:row>
      <xdr:rowOff>26531</xdr:rowOff>
    </xdr:from>
    <xdr:to>
      <xdr:col>7</xdr:col>
      <xdr:colOff>6715</xdr:colOff>
      <xdr:row>16</xdr:row>
      <xdr:rowOff>148617</xdr:rowOff>
    </xdr:to>
    <xdr:pic>
      <xdr:nvPicPr>
        <xdr:cNvPr id="26" name="სურათი 2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75653" y="3273314"/>
          <a:ext cx="765062" cy="1069616"/>
        </a:xfrm>
        <a:prstGeom prst="rect">
          <a:avLst/>
        </a:prstGeom>
      </xdr:spPr>
    </xdr:pic>
    <xdr:clientData/>
  </xdr:twoCellAnchor>
  <xdr:twoCellAnchor>
    <xdr:from>
      <xdr:col>1</xdr:col>
      <xdr:colOff>19878</xdr:colOff>
      <xdr:row>15</xdr:row>
      <xdr:rowOff>655780</xdr:rowOff>
    </xdr:from>
    <xdr:to>
      <xdr:col>1</xdr:col>
      <xdr:colOff>708160</xdr:colOff>
      <xdr:row>17</xdr:row>
      <xdr:rowOff>125877</xdr:rowOff>
    </xdr:to>
    <xdr:pic>
      <xdr:nvPicPr>
        <xdr:cNvPr id="27" name="სურათი 2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81878" y="4088093"/>
          <a:ext cx="688282" cy="994097"/>
        </a:xfrm>
        <a:prstGeom prst="rect">
          <a:avLst/>
        </a:prstGeom>
      </xdr:spPr>
    </xdr:pic>
    <xdr:clientData/>
  </xdr:twoCellAnchor>
  <xdr:twoCellAnchor>
    <xdr:from>
      <xdr:col>1</xdr:col>
      <xdr:colOff>748748</xdr:colOff>
      <xdr:row>15</xdr:row>
      <xdr:rowOff>669051</xdr:rowOff>
    </xdr:from>
    <xdr:to>
      <xdr:col>2</xdr:col>
      <xdr:colOff>675030</xdr:colOff>
      <xdr:row>17</xdr:row>
      <xdr:rowOff>139148</xdr:rowOff>
    </xdr:to>
    <xdr:pic>
      <xdr:nvPicPr>
        <xdr:cNvPr id="28" name="სურათი 2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10748" y="4101364"/>
          <a:ext cx="688282" cy="994097"/>
        </a:xfrm>
        <a:prstGeom prst="rect">
          <a:avLst/>
        </a:prstGeom>
      </xdr:spPr>
    </xdr:pic>
    <xdr:clientData/>
  </xdr:twoCellAnchor>
  <xdr:twoCellAnchor>
    <xdr:from>
      <xdr:col>3</xdr:col>
      <xdr:colOff>6626</xdr:colOff>
      <xdr:row>15</xdr:row>
      <xdr:rowOff>669051</xdr:rowOff>
    </xdr:from>
    <xdr:to>
      <xdr:col>3</xdr:col>
      <xdr:colOff>694908</xdr:colOff>
      <xdr:row>17</xdr:row>
      <xdr:rowOff>139148</xdr:rowOff>
    </xdr:to>
    <xdr:pic>
      <xdr:nvPicPr>
        <xdr:cNvPr id="29" name="სურათი 2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292626" y="4101364"/>
          <a:ext cx="688282" cy="994097"/>
        </a:xfrm>
        <a:prstGeom prst="rect">
          <a:avLst/>
        </a:prstGeom>
      </xdr:spPr>
    </xdr:pic>
    <xdr:clientData/>
  </xdr:twoCellAnchor>
  <xdr:twoCellAnchor>
    <xdr:from>
      <xdr:col>3</xdr:col>
      <xdr:colOff>748748</xdr:colOff>
      <xdr:row>15</xdr:row>
      <xdr:rowOff>635873</xdr:rowOff>
    </xdr:from>
    <xdr:to>
      <xdr:col>4</xdr:col>
      <xdr:colOff>675030</xdr:colOff>
      <xdr:row>17</xdr:row>
      <xdr:rowOff>105970</xdr:rowOff>
    </xdr:to>
    <xdr:pic>
      <xdr:nvPicPr>
        <xdr:cNvPr id="30" name="სურათი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034748" y="4068186"/>
          <a:ext cx="688282" cy="994097"/>
        </a:xfrm>
        <a:prstGeom prst="rect">
          <a:avLst/>
        </a:prstGeom>
      </xdr:spPr>
    </xdr:pic>
    <xdr:clientData/>
  </xdr:twoCellAnchor>
  <xdr:twoCellAnchor>
    <xdr:from>
      <xdr:col>5</xdr:col>
      <xdr:colOff>6626</xdr:colOff>
      <xdr:row>15</xdr:row>
      <xdr:rowOff>635873</xdr:rowOff>
    </xdr:from>
    <xdr:to>
      <xdr:col>5</xdr:col>
      <xdr:colOff>694908</xdr:colOff>
      <xdr:row>17</xdr:row>
      <xdr:rowOff>105970</xdr:rowOff>
    </xdr:to>
    <xdr:pic>
      <xdr:nvPicPr>
        <xdr:cNvPr id="31" name="სურათი 3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816626" y="4068186"/>
          <a:ext cx="688282" cy="994097"/>
        </a:xfrm>
        <a:prstGeom prst="rect">
          <a:avLst/>
        </a:prstGeom>
      </xdr:spPr>
    </xdr:pic>
    <xdr:clientData/>
  </xdr:twoCellAnchor>
  <xdr:twoCellAnchor>
    <xdr:from>
      <xdr:col>5</xdr:col>
      <xdr:colOff>735496</xdr:colOff>
      <xdr:row>15</xdr:row>
      <xdr:rowOff>649145</xdr:rowOff>
    </xdr:from>
    <xdr:to>
      <xdr:col>6</xdr:col>
      <xdr:colOff>661778</xdr:colOff>
      <xdr:row>17</xdr:row>
      <xdr:rowOff>119242</xdr:rowOff>
    </xdr:to>
    <xdr:pic>
      <xdr:nvPicPr>
        <xdr:cNvPr id="32" name="სურათი 3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45496" y="4081458"/>
          <a:ext cx="688282" cy="994097"/>
        </a:xfrm>
        <a:prstGeom prst="rect">
          <a:avLst/>
        </a:prstGeom>
      </xdr:spPr>
    </xdr:pic>
    <xdr:clientData/>
  </xdr:twoCellAnchor>
  <xdr:twoCellAnchor>
    <xdr:from>
      <xdr:col>6</xdr:col>
      <xdr:colOff>755374</xdr:colOff>
      <xdr:row>15</xdr:row>
      <xdr:rowOff>649145</xdr:rowOff>
    </xdr:from>
    <xdr:to>
      <xdr:col>7</xdr:col>
      <xdr:colOff>681656</xdr:colOff>
      <xdr:row>17</xdr:row>
      <xdr:rowOff>119242</xdr:rowOff>
    </xdr:to>
    <xdr:pic>
      <xdr:nvPicPr>
        <xdr:cNvPr id="33" name="სურათი 3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327374" y="4081458"/>
          <a:ext cx="688282" cy="994097"/>
        </a:xfrm>
        <a:prstGeom prst="rect">
          <a:avLst/>
        </a:prstGeom>
      </xdr:spPr>
    </xdr:pic>
    <xdr:clientData/>
  </xdr:twoCellAnchor>
  <xdr:twoCellAnchor editAs="oneCell">
    <xdr:from>
      <xdr:col>1</xdr:col>
      <xdr:colOff>7622</xdr:colOff>
      <xdr:row>0</xdr:row>
      <xdr:rowOff>30480</xdr:rowOff>
    </xdr:from>
    <xdr:to>
      <xdr:col>1</xdr:col>
      <xdr:colOff>739142</xdr:colOff>
      <xdr:row>4</xdr:row>
      <xdr:rowOff>67137</xdr:rowOff>
    </xdr:to>
    <xdr:pic>
      <xdr:nvPicPr>
        <xdr:cNvPr id="34" name="სურათი 33"/>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15929"/>
        <a:stretch/>
      </xdr:blipFill>
      <xdr:spPr>
        <a:xfrm>
          <a:off x="769622" y="242515"/>
          <a:ext cx="731520" cy="884796"/>
        </a:xfrm>
        <a:prstGeom prst="rect">
          <a:avLst/>
        </a:prstGeom>
      </xdr:spPr>
    </xdr:pic>
    <xdr:clientData/>
  </xdr:twoCellAnchor>
  <xdr:twoCellAnchor editAs="oneCell">
    <xdr:from>
      <xdr:col>2</xdr:col>
      <xdr:colOff>10409</xdr:colOff>
      <xdr:row>0</xdr:row>
      <xdr:rowOff>14869</xdr:rowOff>
    </xdr:from>
    <xdr:to>
      <xdr:col>2</xdr:col>
      <xdr:colOff>739234</xdr:colOff>
      <xdr:row>4</xdr:row>
      <xdr:rowOff>50735</xdr:rowOff>
    </xdr:to>
    <xdr:pic>
      <xdr:nvPicPr>
        <xdr:cNvPr id="35" name="სურათი 34"/>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15180"/>
        <a:stretch/>
      </xdr:blipFill>
      <xdr:spPr>
        <a:xfrm>
          <a:off x="1534409" y="226904"/>
          <a:ext cx="747875" cy="884005"/>
        </a:xfrm>
        <a:prstGeom prst="rect">
          <a:avLst/>
        </a:prstGeom>
      </xdr:spPr>
    </xdr:pic>
    <xdr:clientData/>
  </xdr:twoCellAnchor>
  <xdr:twoCellAnchor editAs="oneCell">
    <xdr:from>
      <xdr:col>3</xdr:col>
      <xdr:colOff>55758</xdr:colOff>
      <xdr:row>0</xdr:row>
      <xdr:rowOff>1</xdr:rowOff>
    </xdr:from>
    <xdr:to>
      <xdr:col>3</xdr:col>
      <xdr:colOff>702528</xdr:colOff>
      <xdr:row>4</xdr:row>
      <xdr:rowOff>51424</xdr:rowOff>
    </xdr:to>
    <xdr:pic>
      <xdr:nvPicPr>
        <xdr:cNvPr id="36" name="სურათი 35"/>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3568"/>
        <a:stretch/>
      </xdr:blipFill>
      <xdr:spPr>
        <a:xfrm>
          <a:off x="2341758" y="212036"/>
          <a:ext cx="646770" cy="899562"/>
        </a:xfrm>
        <a:prstGeom prst="rect">
          <a:avLst/>
        </a:prstGeom>
      </xdr:spPr>
    </xdr:pic>
    <xdr:clientData/>
  </xdr:twoCellAnchor>
  <xdr:twoCellAnchor editAs="oneCell">
    <xdr:from>
      <xdr:col>5</xdr:col>
      <xdr:colOff>101979</xdr:colOff>
      <xdr:row>0</xdr:row>
      <xdr:rowOff>4525</xdr:rowOff>
    </xdr:from>
    <xdr:to>
      <xdr:col>5</xdr:col>
      <xdr:colOff>655822</xdr:colOff>
      <xdr:row>4</xdr:row>
      <xdr:rowOff>8883</xdr:rowOff>
    </xdr:to>
    <xdr:pic>
      <xdr:nvPicPr>
        <xdr:cNvPr id="37" name="სურათი 36"/>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t="12204"/>
        <a:stretch/>
      </xdr:blipFill>
      <xdr:spPr>
        <a:xfrm>
          <a:off x="3911979" y="216560"/>
          <a:ext cx="553843" cy="852497"/>
        </a:xfrm>
        <a:prstGeom prst="rect">
          <a:avLst/>
        </a:prstGeom>
      </xdr:spPr>
    </xdr:pic>
    <xdr:clientData/>
  </xdr:twoCellAnchor>
  <xdr:twoCellAnchor editAs="oneCell">
    <xdr:from>
      <xdr:col>4</xdr:col>
      <xdr:colOff>47378</xdr:colOff>
      <xdr:row>0</xdr:row>
      <xdr:rowOff>14384</xdr:rowOff>
    </xdr:from>
    <xdr:to>
      <xdr:col>4</xdr:col>
      <xdr:colOff>648226</xdr:colOff>
      <xdr:row>4</xdr:row>
      <xdr:rowOff>793</xdr:rowOff>
    </xdr:to>
    <xdr:pic>
      <xdr:nvPicPr>
        <xdr:cNvPr id="38" name="სურათი 37"/>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4128"/>
        <a:stretch/>
      </xdr:blipFill>
      <xdr:spPr>
        <a:xfrm>
          <a:off x="3095378" y="226419"/>
          <a:ext cx="600848" cy="820633"/>
        </a:xfrm>
        <a:prstGeom prst="rect">
          <a:avLst/>
        </a:prstGeom>
      </xdr:spPr>
    </xdr:pic>
    <xdr:clientData/>
  </xdr:twoCellAnchor>
  <xdr:twoCellAnchor editAs="oneCell">
    <xdr:from>
      <xdr:col>0</xdr:col>
      <xdr:colOff>0</xdr:colOff>
      <xdr:row>0</xdr:row>
      <xdr:rowOff>13252</xdr:rowOff>
    </xdr:from>
    <xdr:to>
      <xdr:col>1</xdr:col>
      <xdr:colOff>14672</xdr:colOff>
      <xdr:row>4</xdr:row>
      <xdr:rowOff>994</xdr:rowOff>
    </xdr:to>
    <xdr:pic>
      <xdr:nvPicPr>
        <xdr:cNvPr id="39" name="სურათი 38"/>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706" t="17746" r="1706" b="8873"/>
        <a:stretch/>
      </xdr:blipFill>
      <xdr:spPr>
        <a:xfrm>
          <a:off x="0" y="13252"/>
          <a:ext cx="776672" cy="821966"/>
        </a:xfrm>
        <a:prstGeom prst="rect">
          <a:avLst/>
        </a:prstGeom>
      </xdr:spPr>
    </xdr:pic>
    <xdr:clientData/>
  </xdr:twoCellAnchor>
  <xdr:twoCellAnchor editAs="oneCell">
    <xdr:from>
      <xdr:col>0</xdr:col>
      <xdr:colOff>748747</xdr:colOff>
      <xdr:row>3</xdr:row>
      <xdr:rowOff>152401</xdr:rowOff>
    </xdr:from>
    <xdr:to>
      <xdr:col>1</xdr:col>
      <xdr:colOff>703821</xdr:colOff>
      <xdr:row>8</xdr:row>
      <xdr:rowOff>120536</xdr:rowOff>
    </xdr:to>
    <xdr:pic>
      <xdr:nvPicPr>
        <xdr:cNvPr id="40" name="სურათი 3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48747" y="1000540"/>
          <a:ext cx="717074" cy="1028309"/>
        </a:xfrm>
        <a:prstGeom prst="rect">
          <a:avLst/>
        </a:prstGeom>
      </xdr:spPr>
    </xdr:pic>
    <xdr:clientData/>
  </xdr:twoCellAnchor>
  <xdr:twoCellAnchor editAs="oneCell">
    <xdr:from>
      <xdr:col>3</xdr:col>
      <xdr:colOff>30729</xdr:colOff>
      <xdr:row>3</xdr:row>
      <xdr:rowOff>136752</xdr:rowOff>
    </xdr:from>
    <xdr:to>
      <xdr:col>3</xdr:col>
      <xdr:colOff>664826</xdr:colOff>
      <xdr:row>8</xdr:row>
      <xdr:rowOff>99394</xdr:rowOff>
    </xdr:to>
    <xdr:pic>
      <xdr:nvPicPr>
        <xdr:cNvPr id="41" name="სურათი 4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316729" y="984891"/>
          <a:ext cx="634097" cy="1022816"/>
        </a:xfrm>
        <a:prstGeom prst="rect">
          <a:avLst/>
        </a:prstGeom>
      </xdr:spPr>
    </xdr:pic>
    <xdr:clientData/>
  </xdr:twoCellAnchor>
  <xdr:twoCellAnchor editAs="oneCell">
    <xdr:from>
      <xdr:col>4</xdr:col>
      <xdr:colOff>74713</xdr:colOff>
      <xdr:row>3</xdr:row>
      <xdr:rowOff>180730</xdr:rowOff>
    </xdr:from>
    <xdr:to>
      <xdr:col>4</xdr:col>
      <xdr:colOff>662051</xdr:colOff>
      <xdr:row>8</xdr:row>
      <xdr:rowOff>53009</xdr:rowOff>
    </xdr:to>
    <xdr:pic>
      <xdr:nvPicPr>
        <xdr:cNvPr id="42" name="სურათი 41"/>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122713" y="1028869"/>
          <a:ext cx="587338" cy="932453"/>
        </a:xfrm>
        <a:prstGeom prst="rect">
          <a:avLst/>
        </a:prstGeom>
      </xdr:spPr>
    </xdr:pic>
    <xdr:clientData/>
  </xdr:twoCellAnchor>
  <xdr:twoCellAnchor editAs="oneCell">
    <xdr:from>
      <xdr:col>5</xdr:col>
      <xdr:colOff>59061</xdr:colOff>
      <xdr:row>3</xdr:row>
      <xdr:rowOff>98817</xdr:rowOff>
    </xdr:from>
    <xdr:to>
      <xdr:col>5</xdr:col>
      <xdr:colOff>670053</xdr:colOff>
      <xdr:row>8</xdr:row>
      <xdr:rowOff>112644</xdr:rowOff>
    </xdr:to>
    <xdr:pic>
      <xdr:nvPicPr>
        <xdr:cNvPr id="43" name="სურათი 4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869061" y="946956"/>
          <a:ext cx="610992" cy="1074001"/>
        </a:xfrm>
        <a:prstGeom prst="rect">
          <a:avLst/>
        </a:prstGeom>
      </xdr:spPr>
    </xdr:pic>
    <xdr:clientData/>
  </xdr:twoCellAnchor>
  <xdr:twoCellAnchor editAs="oneCell">
    <xdr:from>
      <xdr:col>1</xdr:col>
      <xdr:colOff>739148</xdr:colOff>
      <xdr:row>3</xdr:row>
      <xdr:rowOff>96418</xdr:rowOff>
    </xdr:from>
    <xdr:to>
      <xdr:col>2</xdr:col>
      <xdr:colOff>742210</xdr:colOff>
      <xdr:row>8</xdr:row>
      <xdr:rowOff>104315</xdr:rowOff>
    </xdr:to>
    <xdr:pic>
      <xdr:nvPicPr>
        <xdr:cNvPr id="44" name="სურათი 4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501148" y="944557"/>
          <a:ext cx="765062" cy="1068071"/>
        </a:xfrm>
        <a:prstGeom prst="rect">
          <a:avLst/>
        </a:prstGeom>
      </xdr:spPr>
    </xdr:pic>
    <xdr:clientData/>
  </xdr:twoCellAnchor>
  <xdr:twoCellAnchor editAs="oneCell">
    <xdr:from>
      <xdr:col>0</xdr:col>
      <xdr:colOff>54261</xdr:colOff>
      <xdr:row>3</xdr:row>
      <xdr:rowOff>147028</xdr:rowOff>
    </xdr:from>
    <xdr:to>
      <xdr:col>0</xdr:col>
      <xdr:colOff>742543</xdr:colOff>
      <xdr:row>8</xdr:row>
      <xdr:rowOff>79515</xdr:rowOff>
    </xdr:to>
    <xdr:pic>
      <xdr:nvPicPr>
        <xdr:cNvPr id="45" name="სურათი 44"/>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4261" y="995167"/>
          <a:ext cx="688282" cy="9926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119269</xdr:colOff>
      <xdr:row>16</xdr:row>
      <xdr:rowOff>33132</xdr:rowOff>
    </xdr:from>
    <xdr:to>
      <xdr:col>9</xdr:col>
      <xdr:colOff>936126</xdr:colOff>
      <xdr:row>26</xdr:row>
      <xdr:rowOff>132523</xdr:rowOff>
    </xdr:to>
    <xdr:pic>
      <xdr:nvPicPr>
        <xdr:cNvPr id="3" name="სურათი 2" descr="http://www.worldcup.org.uk/pix/trophyfootball.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3547" y="2120349"/>
          <a:ext cx="816857" cy="1424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1</xdr:col>
      <xdr:colOff>0</xdr:colOff>
      <xdr:row>7</xdr:row>
      <xdr:rowOff>0</xdr:rowOff>
    </xdr:to>
    <xdr:pic>
      <xdr:nvPicPr>
        <xdr:cNvPr id="4" name="სურათი 3" descr="https://upload.wikimedia.org/wikipedia/en/thumb/0/05/Flag_of_Brazil.svg/22px-Flag_of_Brazil.svg.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3380" y="1104900"/>
          <a:ext cx="2286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1</xdr:col>
      <xdr:colOff>0</xdr:colOff>
      <xdr:row>9</xdr:row>
      <xdr:rowOff>0</xdr:rowOff>
    </xdr:to>
    <xdr:pic>
      <xdr:nvPicPr>
        <xdr:cNvPr id="5" name="სურათი 4" descr="https://upload.wikimedia.org/wikipedia/commons/thumb/7/78/Flag_of_Chile.svg/23px-Flag_of_Chile.svg.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3380" y="1409700"/>
          <a:ext cx="2286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19883</xdr:colOff>
      <xdr:row>7</xdr:row>
      <xdr:rowOff>33130</xdr:rowOff>
    </xdr:from>
    <xdr:to>
      <xdr:col>3</xdr:col>
      <xdr:colOff>430696</xdr:colOff>
      <xdr:row>11</xdr:row>
      <xdr:rowOff>33130</xdr:rowOff>
    </xdr:to>
    <xdr:sp macro="" textlink="">
      <xdr:nvSpPr>
        <xdr:cNvPr id="6" name="მარჯვენა ფიგურული ფრჩხილი 5"/>
        <xdr:cNvSpPr/>
      </xdr:nvSpPr>
      <xdr:spPr>
        <a:xfrm>
          <a:off x="1702909" y="1040295"/>
          <a:ext cx="410813" cy="516835"/>
        </a:xfrm>
        <a:prstGeom prst="rightBrace">
          <a:avLst>
            <a:gd name="adj1" fmla="val 0"/>
            <a:gd name="adj2" fmla="val 48850"/>
          </a:avLst>
        </a:prstGeom>
        <a:ln w="19050">
          <a:solidFill>
            <a:schemeClr val="bg1"/>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ka-GE" sz="1100">
            <a:solidFill>
              <a:schemeClr val="bg1"/>
            </a:solidFill>
          </a:endParaRPr>
        </a:p>
      </xdr:txBody>
    </xdr:sp>
    <xdr:clientData/>
  </xdr:twoCellAnchor>
  <xdr:twoCellAnchor>
    <xdr:from>
      <xdr:col>7</xdr:col>
      <xdr:colOff>13252</xdr:colOff>
      <xdr:row>9</xdr:row>
      <xdr:rowOff>66260</xdr:rowOff>
    </xdr:from>
    <xdr:to>
      <xdr:col>7</xdr:col>
      <xdr:colOff>457199</xdr:colOff>
      <xdr:row>17</xdr:row>
      <xdr:rowOff>92764</xdr:rowOff>
    </xdr:to>
    <xdr:sp macro="" textlink="">
      <xdr:nvSpPr>
        <xdr:cNvPr id="7" name="მარჯვენა ფიგურული ფრჩხილი 6"/>
        <xdr:cNvSpPr/>
      </xdr:nvSpPr>
      <xdr:spPr>
        <a:xfrm>
          <a:off x="3955774" y="1285460"/>
          <a:ext cx="443947" cy="1046921"/>
        </a:xfrm>
        <a:prstGeom prst="rightBrace">
          <a:avLst>
            <a:gd name="adj1" fmla="val 0"/>
            <a:gd name="adj2" fmla="val 48850"/>
          </a:avLst>
        </a:prstGeom>
        <a:ln w="19050">
          <a:solidFill>
            <a:schemeClr val="bg1"/>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ka-GE" sz="1100"/>
        </a:p>
      </xdr:txBody>
    </xdr:sp>
    <xdr:clientData/>
  </xdr:twoCellAnchor>
  <xdr:twoCellAnchor editAs="oneCell">
    <xdr:from>
      <xdr:col>4</xdr:col>
      <xdr:colOff>4109</xdr:colOff>
      <xdr:row>7</xdr:row>
      <xdr:rowOff>60033</xdr:rowOff>
    </xdr:from>
    <xdr:to>
      <xdr:col>5</xdr:col>
      <xdr:colOff>4109</xdr:colOff>
      <xdr:row>8</xdr:row>
      <xdr:rowOff>151473</xdr:rowOff>
    </xdr:to>
    <xdr:pic>
      <xdr:nvPicPr>
        <xdr:cNvPr id="8" name="სურათი 7" descr="https://upload.wikimedia.org/wikipedia/en/thumb/0/05/Flag_of_Brazil.svg/22px-Flag_of_Brazil.svg.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8061" y="1309713"/>
          <a:ext cx="2286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220980</xdr:colOff>
      <xdr:row>10</xdr:row>
      <xdr:rowOff>144780</xdr:rowOff>
    </xdr:to>
    <xdr:pic>
      <xdr:nvPicPr>
        <xdr:cNvPr id="9" name="სურათი 8" descr="https://upload.wikimedia.org/wikipedia/commons/thumb/2/21/Flag_of_Colombia.svg/23px-Flag_of_Colombia.svg.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3380" y="1615440"/>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220980</xdr:colOff>
      <xdr:row>12</xdr:row>
      <xdr:rowOff>144780</xdr:rowOff>
    </xdr:to>
    <xdr:pic>
      <xdr:nvPicPr>
        <xdr:cNvPr id="10" name="სურათი 9" descr="https://upload.wikimedia.org/wikipedia/commons/thumb/f/fe/Flag_of_Uruguay.svg/23px-Flag_of_Uruguay.svg.pn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3380" y="1821180"/>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xdr:row>
      <xdr:rowOff>0</xdr:rowOff>
    </xdr:from>
    <xdr:to>
      <xdr:col>4</xdr:col>
      <xdr:colOff>220980</xdr:colOff>
      <xdr:row>10</xdr:row>
      <xdr:rowOff>144780</xdr:rowOff>
    </xdr:to>
    <xdr:pic>
      <xdr:nvPicPr>
        <xdr:cNvPr id="11" name="სურათი 10" descr="https://upload.wikimedia.org/wikipedia/commons/thumb/2/21/Flag_of_Colombia.svg/23px-Flag_of_Colombia.svg.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59380" y="1615440"/>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220980</xdr:colOff>
      <xdr:row>14</xdr:row>
      <xdr:rowOff>144780</xdr:rowOff>
    </xdr:to>
    <xdr:pic>
      <xdr:nvPicPr>
        <xdr:cNvPr id="14" name="სურათი 13" descr="https://upload.wikimedia.org/wikipedia/en/thumb/c/c3/Flag_of_France.svg/23px-Flag_of_France.svg.pn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73380" y="2125980"/>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220980</xdr:colOff>
      <xdr:row>16</xdr:row>
      <xdr:rowOff>114300</xdr:rowOff>
    </xdr:to>
    <xdr:pic>
      <xdr:nvPicPr>
        <xdr:cNvPr id="15" name="სურათი 14" descr="https://upload.wikimedia.org/wikipedia/commons/thumb/7/79/Flag_of_Nigeria.svg/23px-Flag_of_Nigeria.svg.pn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3380" y="2430780"/>
          <a:ext cx="22098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220980</xdr:colOff>
      <xdr:row>18</xdr:row>
      <xdr:rowOff>137160</xdr:rowOff>
    </xdr:to>
    <xdr:pic>
      <xdr:nvPicPr>
        <xdr:cNvPr id="16" name="სურათი 15" descr="https://upload.wikimedia.org/wikipedia/en/thumb/b/ba/Flag_of_Germany.svg/23px-Flag_of_Germany.svg.pn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73380" y="2735580"/>
          <a:ext cx="2209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220980</xdr:colOff>
      <xdr:row>20</xdr:row>
      <xdr:rowOff>144780</xdr:rowOff>
    </xdr:to>
    <xdr:pic>
      <xdr:nvPicPr>
        <xdr:cNvPr id="17" name="სურათი 16" descr="https://upload.wikimedia.org/wikipedia/commons/thumb/7/77/Flag_of_Algeria.svg/23px-Flag_of_Algeria.svg.pn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73380" y="3040380"/>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220980</xdr:colOff>
      <xdr:row>16</xdr:row>
      <xdr:rowOff>144780</xdr:rowOff>
    </xdr:to>
    <xdr:pic>
      <xdr:nvPicPr>
        <xdr:cNvPr id="18" name="სურათი 17" descr="https://upload.wikimedia.org/wikipedia/en/thumb/c/c3/Flag_of_France.svg/23px-Flag_of_France.svg.pn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47900" y="2087880"/>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xdr:row>
      <xdr:rowOff>0</xdr:rowOff>
    </xdr:from>
    <xdr:to>
      <xdr:col>4</xdr:col>
      <xdr:colOff>220980</xdr:colOff>
      <xdr:row>18</xdr:row>
      <xdr:rowOff>137160</xdr:rowOff>
    </xdr:to>
    <xdr:pic>
      <xdr:nvPicPr>
        <xdr:cNvPr id="19" name="სურათი 18" descr="https://upload.wikimedia.org/wikipedia/en/thumb/b/ba/Flag_of_Germany.svg/23px-Flag_of_Germany.svg.pn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47900" y="2392680"/>
          <a:ext cx="2209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12</xdr:row>
      <xdr:rowOff>0</xdr:rowOff>
    </xdr:from>
    <xdr:to>
      <xdr:col>8</xdr:col>
      <xdr:colOff>213360</xdr:colOff>
      <xdr:row>12</xdr:row>
      <xdr:rowOff>144780</xdr:rowOff>
    </xdr:to>
    <xdr:pic>
      <xdr:nvPicPr>
        <xdr:cNvPr id="20" name="სურათი 19" descr="https://upload.wikimedia.org/wikipedia/en/thumb/0/05/Flag_of_Brazil.svg/22px-Flag_of_Brazil.svg.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03420" y="1577340"/>
          <a:ext cx="21336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14</xdr:row>
      <xdr:rowOff>0</xdr:rowOff>
    </xdr:from>
    <xdr:to>
      <xdr:col>8</xdr:col>
      <xdr:colOff>220980</xdr:colOff>
      <xdr:row>14</xdr:row>
      <xdr:rowOff>137160</xdr:rowOff>
    </xdr:to>
    <xdr:pic>
      <xdr:nvPicPr>
        <xdr:cNvPr id="21" name="სურათი 20" descr="https://upload.wikimedia.org/wikipedia/en/thumb/b/ba/Flag_of_Germany.svg/23px-Flag_of_Germany.svg.pn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503420" y="1882140"/>
          <a:ext cx="2209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26509</xdr:colOff>
      <xdr:row>15</xdr:row>
      <xdr:rowOff>19878</xdr:rowOff>
    </xdr:from>
    <xdr:to>
      <xdr:col>3</xdr:col>
      <xdr:colOff>437322</xdr:colOff>
      <xdr:row>19</xdr:row>
      <xdr:rowOff>26505</xdr:rowOff>
    </xdr:to>
    <xdr:sp macro="" textlink="">
      <xdr:nvSpPr>
        <xdr:cNvPr id="22" name="მარჯვენა ფიგურული ფრჩხილი 21"/>
        <xdr:cNvSpPr/>
      </xdr:nvSpPr>
      <xdr:spPr>
        <a:xfrm>
          <a:off x="1709535" y="2054087"/>
          <a:ext cx="410813" cy="516835"/>
        </a:xfrm>
        <a:prstGeom prst="rightBrace">
          <a:avLst>
            <a:gd name="adj1" fmla="val 0"/>
            <a:gd name="adj2" fmla="val 48850"/>
          </a:avLst>
        </a:prstGeom>
        <a:ln w="19050">
          <a:solidFill>
            <a:schemeClr val="bg1"/>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ka-GE" sz="1100"/>
        </a:p>
      </xdr:txBody>
    </xdr:sp>
    <xdr:clientData/>
  </xdr:twoCellAnchor>
  <xdr:twoCellAnchor>
    <xdr:from>
      <xdr:col>3</xdr:col>
      <xdr:colOff>46387</xdr:colOff>
      <xdr:row>23</xdr:row>
      <xdr:rowOff>19878</xdr:rowOff>
    </xdr:from>
    <xdr:to>
      <xdr:col>3</xdr:col>
      <xdr:colOff>457200</xdr:colOff>
      <xdr:row>27</xdr:row>
      <xdr:rowOff>26504</xdr:rowOff>
    </xdr:to>
    <xdr:sp macro="" textlink="">
      <xdr:nvSpPr>
        <xdr:cNvPr id="23" name="მარჯვენა ფიგურული ფრჩხილი 22"/>
        <xdr:cNvSpPr/>
      </xdr:nvSpPr>
      <xdr:spPr>
        <a:xfrm>
          <a:off x="1729413" y="3074504"/>
          <a:ext cx="410813" cy="516835"/>
        </a:xfrm>
        <a:prstGeom prst="rightBrace">
          <a:avLst>
            <a:gd name="adj1" fmla="val 0"/>
            <a:gd name="adj2" fmla="val 48850"/>
          </a:avLst>
        </a:prstGeom>
        <a:ln w="19050">
          <a:solidFill>
            <a:schemeClr val="bg1"/>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ka-GE" sz="1100"/>
        </a:p>
      </xdr:txBody>
    </xdr:sp>
    <xdr:clientData/>
  </xdr:twoCellAnchor>
  <xdr:twoCellAnchor>
    <xdr:from>
      <xdr:col>3</xdr:col>
      <xdr:colOff>59640</xdr:colOff>
      <xdr:row>31</xdr:row>
      <xdr:rowOff>26504</xdr:rowOff>
    </xdr:from>
    <xdr:to>
      <xdr:col>3</xdr:col>
      <xdr:colOff>470453</xdr:colOff>
      <xdr:row>35</xdr:row>
      <xdr:rowOff>33130</xdr:rowOff>
    </xdr:to>
    <xdr:sp macro="" textlink="">
      <xdr:nvSpPr>
        <xdr:cNvPr id="24" name="მარჯვენა ფიგურული ფრჩხილი 23"/>
        <xdr:cNvSpPr/>
      </xdr:nvSpPr>
      <xdr:spPr>
        <a:xfrm>
          <a:off x="1742666" y="4101547"/>
          <a:ext cx="410813" cy="516835"/>
        </a:xfrm>
        <a:prstGeom prst="rightBrace">
          <a:avLst>
            <a:gd name="adj1" fmla="val 0"/>
            <a:gd name="adj2" fmla="val 48850"/>
          </a:avLst>
        </a:prstGeom>
        <a:ln w="19050">
          <a:solidFill>
            <a:schemeClr val="bg1"/>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ka-GE" sz="1100"/>
        </a:p>
      </xdr:txBody>
    </xdr:sp>
    <xdr:clientData/>
  </xdr:twoCellAnchor>
  <xdr:twoCellAnchor>
    <xdr:from>
      <xdr:col>7</xdr:col>
      <xdr:colOff>33130</xdr:colOff>
      <xdr:row>25</xdr:row>
      <xdr:rowOff>79512</xdr:rowOff>
    </xdr:from>
    <xdr:to>
      <xdr:col>7</xdr:col>
      <xdr:colOff>477077</xdr:colOff>
      <xdr:row>33</xdr:row>
      <xdr:rowOff>106016</xdr:rowOff>
    </xdr:to>
    <xdr:sp macro="" textlink="">
      <xdr:nvSpPr>
        <xdr:cNvPr id="25" name="მარჯვენა ფიგურული ფრჩხილი 24"/>
        <xdr:cNvSpPr/>
      </xdr:nvSpPr>
      <xdr:spPr>
        <a:xfrm>
          <a:off x="3975652" y="3339547"/>
          <a:ext cx="443947" cy="1046921"/>
        </a:xfrm>
        <a:prstGeom prst="rightBrace">
          <a:avLst>
            <a:gd name="adj1" fmla="val 0"/>
            <a:gd name="adj2" fmla="val 48850"/>
          </a:avLst>
        </a:prstGeom>
        <a:ln w="19050">
          <a:solidFill>
            <a:schemeClr val="bg1"/>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ka-GE" sz="1100"/>
        </a:p>
      </xdr:txBody>
    </xdr:sp>
    <xdr:clientData/>
  </xdr:twoCellAnchor>
  <xdr:twoCellAnchor>
    <xdr:from>
      <xdr:col>11</xdr:col>
      <xdr:colOff>92765</xdr:colOff>
      <xdr:row>13</xdr:row>
      <xdr:rowOff>99390</xdr:rowOff>
    </xdr:from>
    <xdr:to>
      <xdr:col>11</xdr:col>
      <xdr:colOff>536712</xdr:colOff>
      <xdr:row>29</xdr:row>
      <xdr:rowOff>86140</xdr:rowOff>
    </xdr:to>
    <xdr:sp macro="" textlink="">
      <xdr:nvSpPr>
        <xdr:cNvPr id="26" name="მარჯვენა ფიგურული ფრჩხილი 25"/>
        <xdr:cNvSpPr/>
      </xdr:nvSpPr>
      <xdr:spPr>
        <a:xfrm>
          <a:off x="6288156" y="1828799"/>
          <a:ext cx="443947" cy="2027584"/>
        </a:xfrm>
        <a:prstGeom prst="rightBrace">
          <a:avLst>
            <a:gd name="adj1" fmla="val 0"/>
            <a:gd name="adj2" fmla="val 48850"/>
          </a:avLst>
        </a:prstGeom>
        <a:ln w="19050">
          <a:solidFill>
            <a:schemeClr val="bg1"/>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ka-GE" sz="1100"/>
        </a:p>
      </xdr:txBody>
    </xdr:sp>
    <xdr:clientData/>
  </xdr:twoCellAnchor>
  <xdr:twoCellAnchor editAs="oneCell">
    <xdr:from>
      <xdr:col>12</xdr:col>
      <xdr:colOff>0</xdr:colOff>
      <xdr:row>20</xdr:row>
      <xdr:rowOff>0</xdr:rowOff>
    </xdr:from>
    <xdr:to>
      <xdr:col>12</xdr:col>
      <xdr:colOff>220980</xdr:colOff>
      <xdr:row>20</xdr:row>
      <xdr:rowOff>137160</xdr:rowOff>
    </xdr:to>
    <xdr:pic>
      <xdr:nvPicPr>
        <xdr:cNvPr id="27" name="სურათი 26" descr="https://upload.wikimedia.org/wikipedia/en/thumb/b/ba/Flag_of_Germany.svg/23px-Flag_of_Germany.svg.pn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789420" y="2598420"/>
          <a:ext cx="2209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22</xdr:row>
      <xdr:rowOff>0</xdr:rowOff>
    </xdr:from>
    <xdr:to>
      <xdr:col>12</xdr:col>
      <xdr:colOff>220980</xdr:colOff>
      <xdr:row>22</xdr:row>
      <xdr:rowOff>137160</xdr:rowOff>
    </xdr:to>
    <xdr:pic>
      <xdr:nvPicPr>
        <xdr:cNvPr id="28" name="სურათი 27" descr="https://upload.wikimedia.org/wikipedia/commons/thumb/1/1a/Flag_of_Argentina.svg/23px-Flag_of_Argentina.svg.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789420" y="2903220"/>
          <a:ext cx="2209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220980</xdr:colOff>
      <xdr:row>22</xdr:row>
      <xdr:rowOff>144780</xdr:rowOff>
    </xdr:to>
    <xdr:pic>
      <xdr:nvPicPr>
        <xdr:cNvPr id="29" name="სურათი 28" descr="https://upload.wikimedia.org/wikipedia/commons/thumb/2/20/Flag_of_the_Netherlands.svg/23px-Flag_of_the_Netherlands.svg.pn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2903220"/>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220980</xdr:colOff>
      <xdr:row>24</xdr:row>
      <xdr:rowOff>121920</xdr:rowOff>
    </xdr:to>
    <xdr:pic>
      <xdr:nvPicPr>
        <xdr:cNvPr id="30" name="სურათი 29" descr="https://upload.wikimedia.org/wikipedia/commons/thumb/f/fc/Flag_of_Mexico.svg/23px-Flag_of_Mexico.svg.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0" y="3108960"/>
          <a:ext cx="220980" cy="12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220980</xdr:colOff>
      <xdr:row>26</xdr:row>
      <xdr:rowOff>137160</xdr:rowOff>
    </xdr:to>
    <xdr:pic>
      <xdr:nvPicPr>
        <xdr:cNvPr id="31" name="სურათი 30" descr="https://upload.wikimedia.org/wikipedia/commons/thumb/f/f2/Flag_of_Costa_Rica.svg/23px-Flag_of_Costa_Rica.svg.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0" y="3413760"/>
          <a:ext cx="2209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220980</xdr:colOff>
      <xdr:row>28</xdr:row>
      <xdr:rowOff>144780</xdr:rowOff>
    </xdr:to>
    <xdr:pic>
      <xdr:nvPicPr>
        <xdr:cNvPr id="32" name="სურათი 31" descr="https://upload.wikimedia.org/wikipedia/commons/thumb/5/5c/Flag_of_Greece.svg/23px-Flag_of_Greece.svg.pn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0" y="3619500"/>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220980</xdr:colOff>
      <xdr:row>30</xdr:row>
      <xdr:rowOff>137160</xdr:rowOff>
    </xdr:to>
    <xdr:pic>
      <xdr:nvPicPr>
        <xdr:cNvPr id="33" name="სურათი 32" descr="https://upload.wikimedia.org/wikipedia/commons/thumb/1/1a/Flag_of_Argentina.svg/23px-Flag_of_Argentina.svg.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3924300"/>
          <a:ext cx="2209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152400</xdr:colOff>
      <xdr:row>33</xdr:row>
      <xdr:rowOff>0</xdr:rowOff>
    </xdr:to>
    <xdr:pic>
      <xdr:nvPicPr>
        <xdr:cNvPr id="34" name="სურათი 33" descr="https://upload.wikimedia.org/wikipedia/commons/thumb/f/f3/Flag_of_Switzerland.svg/16px-Flag_of_Switzerland.svg.pn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0" y="413004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220980</xdr:colOff>
      <xdr:row>34</xdr:row>
      <xdr:rowOff>144780</xdr:rowOff>
    </xdr:to>
    <xdr:pic>
      <xdr:nvPicPr>
        <xdr:cNvPr id="35" name="სურათი 34" descr="https://upload.wikimedia.org/wikipedia/commons/thumb/9/92/Flag_of_Belgium_%28civil%29.svg/23px-Flag_of_Belgium_%28civil%29.svg.pn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0" y="4434840"/>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220980</xdr:colOff>
      <xdr:row>36</xdr:row>
      <xdr:rowOff>114300</xdr:rowOff>
    </xdr:to>
    <xdr:pic>
      <xdr:nvPicPr>
        <xdr:cNvPr id="36" name="სურათი 35" descr="https://upload.wikimedia.org/wikipedia/en/thumb/a/a4/Flag_of_the_United_States.svg/23px-Flag_of_the_United_States.svg.pn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0" y="4640580"/>
          <a:ext cx="22098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27</xdr:row>
      <xdr:rowOff>53008</xdr:rowOff>
    </xdr:from>
    <xdr:to>
      <xdr:col>8</xdr:col>
      <xdr:colOff>220980</xdr:colOff>
      <xdr:row>28</xdr:row>
      <xdr:rowOff>144779</xdr:rowOff>
    </xdr:to>
    <xdr:pic>
      <xdr:nvPicPr>
        <xdr:cNvPr id="37" name="სურათი 36" descr="https://upload.wikimedia.org/wikipedia/commons/thumb/2/20/Flag_of_the_Netherlands.svg/23px-Flag_of_the_Netherlands.svg.pn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512365" y="3617843"/>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29</xdr:row>
      <xdr:rowOff>152400</xdr:rowOff>
    </xdr:from>
    <xdr:to>
      <xdr:col>8</xdr:col>
      <xdr:colOff>220980</xdr:colOff>
      <xdr:row>30</xdr:row>
      <xdr:rowOff>137160</xdr:rowOff>
    </xdr:to>
    <xdr:pic>
      <xdr:nvPicPr>
        <xdr:cNvPr id="38" name="სურათი 37" descr="https://upload.wikimedia.org/wikipedia/commons/thumb/1/1a/Flag_of_Argentina.svg/23px-Flag_of_Argentina.svg.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12365" y="3922643"/>
          <a:ext cx="2209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xdr:row>
      <xdr:rowOff>0</xdr:rowOff>
    </xdr:from>
    <xdr:to>
      <xdr:col>4</xdr:col>
      <xdr:colOff>220980</xdr:colOff>
      <xdr:row>24</xdr:row>
      <xdr:rowOff>144780</xdr:rowOff>
    </xdr:to>
    <xdr:pic>
      <xdr:nvPicPr>
        <xdr:cNvPr id="39" name="სურათი 38" descr="https://upload.wikimedia.org/wikipedia/commons/thumb/2/20/Flag_of_the_Netherlands.svg/23px-Flag_of_the_Netherlands.svg.pn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252870" y="3107635"/>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xdr:row>
      <xdr:rowOff>0</xdr:rowOff>
    </xdr:from>
    <xdr:to>
      <xdr:col>4</xdr:col>
      <xdr:colOff>220980</xdr:colOff>
      <xdr:row>26</xdr:row>
      <xdr:rowOff>137160</xdr:rowOff>
    </xdr:to>
    <xdr:pic>
      <xdr:nvPicPr>
        <xdr:cNvPr id="40" name="სურათი 39" descr="https://upload.wikimedia.org/wikipedia/commons/thumb/f/f2/Flag_of_Costa_Rica.svg/23px-Flag_of_Costa_Rica.svg.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252870" y="3412435"/>
          <a:ext cx="2209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xdr:row>
      <xdr:rowOff>0</xdr:rowOff>
    </xdr:from>
    <xdr:to>
      <xdr:col>4</xdr:col>
      <xdr:colOff>220980</xdr:colOff>
      <xdr:row>32</xdr:row>
      <xdr:rowOff>137160</xdr:rowOff>
    </xdr:to>
    <xdr:pic>
      <xdr:nvPicPr>
        <xdr:cNvPr id="41" name="სურათი 40" descr="https://upload.wikimedia.org/wikipedia/commons/thumb/1/1a/Flag_of_Argentina.svg/23px-Flag_of_Argentina.svg.pn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52870" y="4128052"/>
          <a:ext cx="2209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xdr:row>
      <xdr:rowOff>0</xdr:rowOff>
    </xdr:from>
    <xdr:to>
      <xdr:col>4</xdr:col>
      <xdr:colOff>220980</xdr:colOff>
      <xdr:row>34</xdr:row>
      <xdr:rowOff>144780</xdr:rowOff>
    </xdr:to>
    <xdr:pic>
      <xdr:nvPicPr>
        <xdr:cNvPr id="42" name="სურათი 41" descr="https://upload.wikimedia.org/wikipedia/commons/thumb/9/92/Flag_of_Belgium_%28civil%29.svg/23px-Flag_of_Belgium_%28civil%29.svg.pn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252870" y="4432852"/>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32</xdr:row>
      <xdr:rowOff>0</xdr:rowOff>
    </xdr:from>
    <xdr:to>
      <xdr:col>12</xdr:col>
      <xdr:colOff>213360</xdr:colOff>
      <xdr:row>32</xdr:row>
      <xdr:rowOff>144780</xdr:rowOff>
    </xdr:to>
    <xdr:pic>
      <xdr:nvPicPr>
        <xdr:cNvPr id="43" name="სურათი 42" descr="https://upload.wikimedia.org/wikipedia/en/thumb/0/05/Flag_of_Brazil.svg/22px-Flag_of_Brazil.svg.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65235" y="4128052"/>
          <a:ext cx="21336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34</xdr:row>
      <xdr:rowOff>0</xdr:rowOff>
    </xdr:from>
    <xdr:to>
      <xdr:col>12</xdr:col>
      <xdr:colOff>220980</xdr:colOff>
      <xdr:row>34</xdr:row>
      <xdr:rowOff>144780</xdr:rowOff>
    </xdr:to>
    <xdr:pic>
      <xdr:nvPicPr>
        <xdr:cNvPr id="44" name="სურათი 43" descr="https://upload.wikimedia.org/wikipedia/commons/thumb/2/20/Flag_of_the_Netherlands.svg/23px-Flag_of_the_Netherlands.svg.pn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765235" y="4432852"/>
          <a:ext cx="2209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335280</xdr:colOff>
      <xdr:row>24</xdr:row>
      <xdr:rowOff>129540</xdr:rowOff>
    </xdr:from>
    <xdr:to>
      <xdr:col>4</xdr:col>
      <xdr:colOff>708281</xdr:colOff>
      <xdr:row>31</xdr:row>
      <xdr:rowOff>133952</xdr:rowOff>
    </xdr:to>
    <xdr:pic>
      <xdr:nvPicPr>
        <xdr:cNvPr id="2" name="სურათი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86940" y="8328660"/>
          <a:ext cx="2712341" cy="14979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449580</xdr:colOff>
      <xdr:row>12</xdr:row>
      <xdr:rowOff>358140</xdr:rowOff>
    </xdr:from>
    <xdr:to>
      <xdr:col>0</xdr:col>
      <xdr:colOff>1379220</xdr:colOff>
      <xdr:row>12</xdr:row>
      <xdr:rowOff>990600</xdr:rowOff>
    </xdr:to>
    <xdr:pic>
      <xdr:nvPicPr>
        <xdr:cNvPr id="2" name="Picture 1" descr="C:\Documents and Settings\k83037\Local Settings\Temporary Internet Files\Content.IE5\076R0F4Z\MCj0438133000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040" y="5913120"/>
          <a:ext cx="9296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449580</xdr:colOff>
      <xdr:row>15</xdr:row>
      <xdr:rowOff>266700</xdr:rowOff>
    </xdr:from>
    <xdr:to>
      <xdr:col>0</xdr:col>
      <xdr:colOff>1379220</xdr:colOff>
      <xdr:row>15</xdr:row>
      <xdr:rowOff>1043940</xdr:rowOff>
    </xdr:to>
    <xdr:pic>
      <xdr:nvPicPr>
        <xdr:cNvPr id="3" name="Picture 2" descr="C:\Documents and Settings\k83037\Local Settings\Temporary Internet Files\Content.IE5\KLMNW5AR\MCj04381350000[1].wm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1040" y="10416540"/>
          <a:ext cx="9296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449580</xdr:colOff>
      <xdr:row>13</xdr:row>
      <xdr:rowOff>312420</xdr:rowOff>
    </xdr:from>
    <xdr:to>
      <xdr:col>0</xdr:col>
      <xdr:colOff>1386840</xdr:colOff>
      <xdr:row>13</xdr:row>
      <xdr:rowOff>1188720</xdr:rowOff>
    </xdr:to>
    <xdr:pic>
      <xdr:nvPicPr>
        <xdr:cNvPr id="4" name="Picture 3" descr="C:\Documents and Settings\k83037\Local Settings\Temporary Internet Files\Content.IE5\UPGNO3CX\MCj04381370000[1].wmf"/>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1040" y="7399020"/>
          <a:ext cx="93726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457200</xdr:colOff>
      <xdr:row>11</xdr:row>
      <xdr:rowOff>373380</xdr:rowOff>
    </xdr:from>
    <xdr:to>
      <xdr:col>0</xdr:col>
      <xdr:colOff>1379220</xdr:colOff>
      <xdr:row>11</xdr:row>
      <xdr:rowOff>1135380</xdr:rowOff>
    </xdr:to>
    <xdr:pic>
      <xdr:nvPicPr>
        <xdr:cNvPr id="5" name="Picture 4" descr="C:\Documents and Settings\k83037\Local Settings\Temporary Internet Files\Content.IE5\6ZOJOJM7\MCj04381390000[1].wmf"/>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08660" y="4396740"/>
          <a:ext cx="92202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449580</xdr:colOff>
      <xdr:row>14</xdr:row>
      <xdr:rowOff>236220</xdr:rowOff>
    </xdr:from>
    <xdr:to>
      <xdr:col>0</xdr:col>
      <xdr:colOff>1379220</xdr:colOff>
      <xdr:row>14</xdr:row>
      <xdr:rowOff>1089660</xdr:rowOff>
    </xdr:to>
    <xdr:pic>
      <xdr:nvPicPr>
        <xdr:cNvPr id="6" name="Picture 5" descr="C:\Documents and Settings\k83037\Local Settings\Temporary Internet Files\Content.IE5\O5QZSLY1\MCj04381410000[1].wmf"/>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01040" y="8854440"/>
          <a:ext cx="92964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449580</xdr:colOff>
      <xdr:row>9</xdr:row>
      <xdr:rowOff>160020</xdr:rowOff>
    </xdr:from>
    <xdr:to>
      <xdr:col>0</xdr:col>
      <xdr:colOff>1379220</xdr:colOff>
      <xdr:row>9</xdr:row>
      <xdr:rowOff>1295400</xdr:rowOff>
    </xdr:to>
    <xdr:pic>
      <xdr:nvPicPr>
        <xdr:cNvPr id="7" name="Picture 6" descr="C:\Documents and Settings\k83037\Local Settings\Temporary Internet Files\Content.IE5\076R0F4Z\MCj04381670000[1].wmf"/>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01040" y="1120140"/>
          <a:ext cx="92964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457200</xdr:colOff>
      <xdr:row>10</xdr:row>
      <xdr:rowOff>83820</xdr:rowOff>
    </xdr:from>
    <xdr:to>
      <xdr:col>0</xdr:col>
      <xdr:colOff>1379220</xdr:colOff>
      <xdr:row>10</xdr:row>
      <xdr:rowOff>1348740</xdr:rowOff>
    </xdr:to>
    <xdr:pic>
      <xdr:nvPicPr>
        <xdr:cNvPr id="8" name="Picture 7" descr="C:\Documents and Settings\k83037\Local Settings\Temporary Internet Files\Content.IE5\O5QZSLY1\MCj04362090000[1].pn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08660" y="2575560"/>
          <a:ext cx="9220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464820</xdr:colOff>
      <xdr:row>15</xdr:row>
      <xdr:rowOff>0</xdr:rowOff>
    </xdr:from>
    <xdr:to>
      <xdr:col>9</xdr:col>
      <xdr:colOff>0</xdr:colOff>
      <xdr:row>24</xdr:row>
      <xdr:rowOff>15240</xdr:rowOff>
    </xdr:to>
    <xdr:graphicFrame macro="">
      <xdr:nvGraphicFramePr>
        <xdr:cNvPr id="6" name="დიაგრამა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302895</xdr:colOff>
      <xdr:row>25</xdr:row>
      <xdr:rowOff>24765</xdr:rowOff>
    </xdr:from>
    <xdr:to>
      <xdr:col>5</xdr:col>
      <xdr:colOff>314325</xdr:colOff>
      <xdr:row>35</xdr:row>
      <xdr:rowOff>154305</xdr:rowOff>
    </xdr:to>
    <xdr:graphicFrame macro="">
      <xdr:nvGraphicFramePr>
        <xdr:cNvPr id="7" name="დიაგრამა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198120</xdr:colOff>
      <xdr:row>15</xdr:row>
      <xdr:rowOff>3810</xdr:rowOff>
    </xdr:from>
    <xdr:to>
      <xdr:col>10</xdr:col>
      <xdr:colOff>7620</xdr:colOff>
      <xdr:row>22</xdr:row>
      <xdr:rowOff>209550</xdr:rowOff>
    </xdr:to>
    <xdr:graphicFrame macro="">
      <xdr:nvGraphicFramePr>
        <xdr:cNvPr id="6" name="დიაგრამა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1043940</xdr:colOff>
      <xdr:row>23</xdr:row>
      <xdr:rowOff>3810</xdr:rowOff>
    </xdr:from>
    <xdr:to>
      <xdr:col>6</xdr:col>
      <xdr:colOff>60960</xdr:colOff>
      <xdr:row>39</xdr:row>
      <xdr:rowOff>124206</xdr:rowOff>
    </xdr:to>
    <xdr:graphicFrame macro="">
      <xdr:nvGraphicFramePr>
        <xdr:cNvPr id="8" name="დიაგრამა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karsaulidze/Google%20Drive/ICT%20Book/Excel/bingo-housie-ticket-generator-excel-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ckets"/>
      <sheetName val="Combinations"/>
    </sheetNames>
    <sheetDataSet>
      <sheetData sheetId="0" refreshError="1"/>
      <sheetData sheetId="1">
        <row r="3">
          <cell r="A3">
            <v>1</v>
          </cell>
          <cell r="B3">
            <v>1234</v>
          </cell>
          <cell r="C3">
            <v>0</v>
          </cell>
          <cell r="D3">
            <v>0</v>
          </cell>
          <cell r="E3">
            <v>0</v>
          </cell>
          <cell r="F3">
            <v>0</v>
          </cell>
          <cell r="G3">
            <v>1</v>
          </cell>
          <cell r="H3">
            <v>1</v>
          </cell>
          <cell r="I3">
            <v>1</v>
          </cell>
          <cell r="J3">
            <v>1</v>
          </cell>
          <cell r="K3">
            <v>1</v>
          </cell>
          <cell r="M3">
            <v>1</v>
          </cell>
          <cell r="N3" t="str">
            <v>01</v>
          </cell>
          <cell r="O3">
            <v>1</v>
          </cell>
          <cell r="P3">
            <v>0</v>
          </cell>
          <cell r="Q3">
            <v>0</v>
          </cell>
          <cell r="R3">
            <v>0</v>
          </cell>
          <cell r="S3">
            <v>0</v>
          </cell>
          <cell r="T3">
            <v>0</v>
          </cell>
          <cell r="U3">
            <v>0</v>
          </cell>
          <cell r="V3">
            <v>0</v>
          </cell>
          <cell r="W3">
            <v>0</v>
          </cell>
          <cell r="X3">
            <v>1</v>
          </cell>
        </row>
        <row r="4">
          <cell r="A4">
            <v>2</v>
          </cell>
          <cell r="B4">
            <v>1235</v>
          </cell>
          <cell r="C4">
            <v>0</v>
          </cell>
          <cell r="D4">
            <v>0</v>
          </cell>
          <cell r="E4">
            <v>0</v>
          </cell>
          <cell r="F4">
            <v>1</v>
          </cell>
          <cell r="G4">
            <v>0</v>
          </cell>
          <cell r="H4">
            <v>1</v>
          </cell>
          <cell r="I4">
            <v>1</v>
          </cell>
          <cell r="J4">
            <v>1</v>
          </cell>
          <cell r="K4">
            <v>1</v>
          </cell>
          <cell r="M4">
            <v>2</v>
          </cell>
          <cell r="N4" t="str">
            <v>02</v>
          </cell>
          <cell r="O4">
            <v>0</v>
          </cell>
          <cell r="P4">
            <v>1</v>
          </cell>
          <cell r="Q4">
            <v>0</v>
          </cell>
          <cell r="R4">
            <v>0</v>
          </cell>
          <cell r="S4">
            <v>0</v>
          </cell>
          <cell r="T4">
            <v>0</v>
          </cell>
          <cell r="U4">
            <v>0</v>
          </cell>
          <cell r="V4">
            <v>0</v>
          </cell>
          <cell r="W4">
            <v>0</v>
          </cell>
          <cell r="X4">
            <v>1</v>
          </cell>
        </row>
        <row r="5">
          <cell r="A5">
            <v>3</v>
          </cell>
          <cell r="B5">
            <v>1236</v>
          </cell>
          <cell r="C5">
            <v>0</v>
          </cell>
          <cell r="D5">
            <v>0</v>
          </cell>
          <cell r="E5">
            <v>0</v>
          </cell>
          <cell r="F5">
            <v>1</v>
          </cell>
          <cell r="G5">
            <v>1</v>
          </cell>
          <cell r="H5">
            <v>0</v>
          </cell>
          <cell r="I5">
            <v>1</v>
          </cell>
          <cell r="J5">
            <v>1</v>
          </cell>
          <cell r="K5">
            <v>1</v>
          </cell>
          <cell r="M5">
            <v>3</v>
          </cell>
          <cell r="N5" t="str">
            <v>03</v>
          </cell>
          <cell r="O5">
            <v>0</v>
          </cell>
          <cell r="P5">
            <v>0</v>
          </cell>
          <cell r="Q5">
            <v>1</v>
          </cell>
          <cell r="R5">
            <v>0</v>
          </cell>
          <cell r="S5">
            <v>0</v>
          </cell>
          <cell r="T5">
            <v>0</v>
          </cell>
          <cell r="U5">
            <v>0</v>
          </cell>
          <cell r="V5">
            <v>0</v>
          </cell>
          <cell r="W5">
            <v>0</v>
          </cell>
          <cell r="X5">
            <v>1</v>
          </cell>
        </row>
        <row r="6">
          <cell r="A6">
            <v>4</v>
          </cell>
          <cell r="B6">
            <v>1237</v>
          </cell>
          <cell r="C6">
            <v>0</v>
          </cell>
          <cell r="D6">
            <v>0</v>
          </cell>
          <cell r="E6">
            <v>0</v>
          </cell>
          <cell r="F6">
            <v>1</v>
          </cell>
          <cell r="G6">
            <v>1</v>
          </cell>
          <cell r="H6">
            <v>1</v>
          </cell>
          <cell r="I6">
            <v>0</v>
          </cell>
          <cell r="J6">
            <v>1</v>
          </cell>
          <cell r="K6">
            <v>1</v>
          </cell>
          <cell r="M6">
            <v>4</v>
          </cell>
          <cell r="N6" t="str">
            <v>04</v>
          </cell>
          <cell r="O6">
            <v>0</v>
          </cell>
          <cell r="P6">
            <v>0</v>
          </cell>
          <cell r="Q6">
            <v>0</v>
          </cell>
          <cell r="R6">
            <v>1</v>
          </cell>
          <cell r="S6">
            <v>0</v>
          </cell>
          <cell r="T6">
            <v>0</v>
          </cell>
          <cell r="U6">
            <v>0</v>
          </cell>
          <cell r="V6">
            <v>0</v>
          </cell>
          <cell r="W6">
            <v>0</v>
          </cell>
          <cell r="X6">
            <v>1</v>
          </cell>
        </row>
        <row r="7">
          <cell r="A7">
            <v>5</v>
          </cell>
          <cell r="B7">
            <v>1238</v>
          </cell>
          <cell r="C7">
            <v>0</v>
          </cell>
          <cell r="D7">
            <v>0</v>
          </cell>
          <cell r="E7">
            <v>0</v>
          </cell>
          <cell r="F7">
            <v>1</v>
          </cell>
          <cell r="G7">
            <v>1</v>
          </cell>
          <cell r="H7">
            <v>1</v>
          </cell>
          <cell r="I7">
            <v>1</v>
          </cell>
          <cell r="J7">
            <v>0</v>
          </cell>
          <cell r="K7">
            <v>1</v>
          </cell>
          <cell r="M7">
            <v>5</v>
          </cell>
          <cell r="N7" t="str">
            <v>05</v>
          </cell>
          <cell r="O7">
            <v>0</v>
          </cell>
          <cell r="P7">
            <v>0</v>
          </cell>
          <cell r="Q7">
            <v>0</v>
          </cell>
          <cell r="R7">
            <v>0</v>
          </cell>
          <cell r="S7">
            <v>1</v>
          </cell>
          <cell r="T7">
            <v>0</v>
          </cell>
          <cell r="U7">
            <v>0</v>
          </cell>
          <cell r="V7">
            <v>0</v>
          </cell>
          <cell r="W7">
            <v>0</v>
          </cell>
          <cell r="X7">
            <v>1</v>
          </cell>
        </row>
        <row r="8">
          <cell r="A8">
            <v>6</v>
          </cell>
          <cell r="B8">
            <v>1239</v>
          </cell>
          <cell r="C8">
            <v>0</v>
          </cell>
          <cell r="D8">
            <v>0</v>
          </cell>
          <cell r="E8">
            <v>0</v>
          </cell>
          <cell r="F8">
            <v>1</v>
          </cell>
          <cell r="G8">
            <v>1</v>
          </cell>
          <cell r="H8">
            <v>1</v>
          </cell>
          <cell r="I8">
            <v>1</v>
          </cell>
          <cell r="J8">
            <v>1</v>
          </cell>
          <cell r="K8">
            <v>0</v>
          </cell>
          <cell r="M8">
            <v>6</v>
          </cell>
          <cell r="N8" t="str">
            <v>06</v>
          </cell>
          <cell r="O8">
            <v>0</v>
          </cell>
          <cell r="P8">
            <v>0</v>
          </cell>
          <cell r="Q8">
            <v>0</v>
          </cell>
          <cell r="R8">
            <v>0</v>
          </cell>
          <cell r="S8">
            <v>0</v>
          </cell>
          <cell r="T8">
            <v>1</v>
          </cell>
          <cell r="U8">
            <v>0</v>
          </cell>
          <cell r="V8">
            <v>0</v>
          </cell>
          <cell r="W8">
            <v>0</v>
          </cell>
          <cell r="X8">
            <v>1</v>
          </cell>
        </row>
        <row r="9">
          <cell r="A9">
            <v>7</v>
          </cell>
          <cell r="B9">
            <v>1245</v>
          </cell>
          <cell r="C9">
            <v>0</v>
          </cell>
          <cell r="D9">
            <v>0</v>
          </cell>
          <cell r="E9">
            <v>1</v>
          </cell>
          <cell r="F9">
            <v>0</v>
          </cell>
          <cell r="G9">
            <v>0</v>
          </cell>
          <cell r="H9">
            <v>1</v>
          </cell>
          <cell r="I9">
            <v>1</v>
          </cell>
          <cell r="J9">
            <v>1</v>
          </cell>
          <cell r="K9">
            <v>1</v>
          </cell>
          <cell r="M9">
            <v>7</v>
          </cell>
          <cell r="N9" t="str">
            <v>07</v>
          </cell>
          <cell r="O9">
            <v>0</v>
          </cell>
          <cell r="P9">
            <v>0</v>
          </cell>
          <cell r="Q9">
            <v>0</v>
          </cell>
          <cell r="R9">
            <v>0</v>
          </cell>
          <cell r="S9">
            <v>0</v>
          </cell>
          <cell r="T9">
            <v>0</v>
          </cell>
          <cell r="U9">
            <v>1</v>
          </cell>
          <cell r="V9">
            <v>0</v>
          </cell>
          <cell r="W9">
            <v>0</v>
          </cell>
          <cell r="X9">
            <v>1</v>
          </cell>
        </row>
        <row r="10">
          <cell r="A10">
            <v>8</v>
          </cell>
          <cell r="B10">
            <v>1246</v>
          </cell>
          <cell r="C10">
            <v>0</v>
          </cell>
          <cell r="D10">
            <v>0</v>
          </cell>
          <cell r="E10">
            <v>1</v>
          </cell>
          <cell r="F10">
            <v>0</v>
          </cell>
          <cell r="G10">
            <v>1</v>
          </cell>
          <cell r="H10">
            <v>0</v>
          </cell>
          <cell r="I10">
            <v>1</v>
          </cell>
          <cell r="J10">
            <v>1</v>
          </cell>
          <cell r="K10">
            <v>1</v>
          </cell>
          <cell r="M10">
            <v>8</v>
          </cell>
          <cell r="N10" t="str">
            <v>08</v>
          </cell>
          <cell r="O10">
            <v>0</v>
          </cell>
          <cell r="P10">
            <v>0</v>
          </cell>
          <cell r="Q10">
            <v>0</v>
          </cell>
          <cell r="R10">
            <v>0</v>
          </cell>
          <cell r="S10">
            <v>0</v>
          </cell>
          <cell r="T10">
            <v>0</v>
          </cell>
          <cell r="U10">
            <v>0</v>
          </cell>
          <cell r="V10">
            <v>1</v>
          </cell>
          <cell r="W10">
            <v>0</v>
          </cell>
          <cell r="X10">
            <v>1</v>
          </cell>
        </row>
        <row r="11">
          <cell r="A11">
            <v>9</v>
          </cell>
          <cell r="B11">
            <v>1247</v>
          </cell>
          <cell r="C11">
            <v>0</v>
          </cell>
          <cell r="D11">
            <v>0</v>
          </cell>
          <cell r="E11">
            <v>1</v>
          </cell>
          <cell r="F11">
            <v>0</v>
          </cell>
          <cell r="G11">
            <v>1</v>
          </cell>
          <cell r="H11">
            <v>1</v>
          </cell>
          <cell r="I11">
            <v>0</v>
          </cell>
          <cell r="J11">
            <v>1</v>
          </cell>
          <cell r="K11">
            <v>1</v>
          </cell>
          <cell r="M11">
            <v>9</v>
          </cell>
          <cell r="N11" t="str">
            <v>09</v>
          </cell>
          <cell r="O11">
            <v>0</v>
          </cell>
          <cell r="P11">
            <v>0</v>
          </cell>
          <cell r="Q11">
            <v>0</v>
          </cell>
          <cell r="R11">
            <v>0</v>
          </cell>
          <cell r="S11">
            <v>0</v>
          </cell>
          <cell r="T11">
            <v>0</v>
          </cell>
          <cell r="U11">
            <v>0</v>
          </cell>
          <cell r="V11">
            <v>0</v>
          </cell>
          <cell r="W11">
            <v>1</v>
          </cell>
          <cell r="X11">
            <v>1</v>
          </cell>
        </row>
        <row r="12">
          <cell r="A12">
            <v>10</v>
          </cell>
          <cell r="B12">
            <v>1248</v>
          </cell>
          <cell r="C12">
            <v>0</v>
          </cell>
          <cell r="D12">
            <v>0</v>
          </cell>
          <cell r="E12">
            <v>1</v>
          </cell>
          <cell r="F12">
            <v>0</v>
          </cell>
          <cell r="G12">
            <v>1</v>
          </cell>
          <cell r="H12">
            <v>1</v>
          </cell>
          <cell r="I12">
            <v>1</v>
          </cell>
          <cell r="J12">
            <v>0</v>
          </cell>
          <cell r="K12">
            <v>1</v>
          </cell>
          <cell r="M12">
            <v>10</v>
          </cell>
          <cell r="N12" t="str">
            <v>12</v>
          </cell>
          <cell r="O12">
            <v>1</v>
          </cell>
          <cell r="P12">
            <v>1</v>
          </cell>
          <cell r="Q12">
            <v>0</v>
          </cell>
          <cell r="R12">
            <v>0</v>
          </cell>
          <cell r="S12">
            <v>0</v>
          </cell>
          <cell r="T12">
            <v>0</v>
          </cell>
          <cell r="U12">
            <v>0</v>
          </cell>
          <cell r="V12">
            <v>0</v>
          </cell>
          <cell r="W12">
            <v>0</v>
          </cell>
          <cell r="X12">
            <v>0</v>
          </cell>
        </row>
        <row r="13">
          <cell r="A13">
            <v>11</v>
          </cell>
          <cell r="B13">
            <v>1249</v>
          </cell>
          <cell r="C13">
            <v>0</v>
          </cell>
          <cell r="D13">
            <v>0</v>
          </cell>
          <cell r="E13">
            <v>1</v>
          </cell>
          <cell r="F13">
            <v>0</v>
          </cell>
          <cell r="G13">
            <v>1</v>
          </cell>
          <cell r="H13">
            <v>1</v>
          </cell>
          <cell r="I13">
            <v>1</v>
          </cell>
          <cell r="J13">
            <v>1</v>
          </cell>
          <cell r="K13">
            <v>0</v>
          </cell>
          <cell r="M13">
            <v>11</v>
          </cell>
          <cell r="N13" t="str">
            <v>13</v>
          </cell>
          <cell r="O13">
            <v>1</v>
          </cell>
          <cell r="P13">
            <v>0</v>
          </cell>
          <cell r="Q13">
            <v>1</v>
          </cell>
          <cell r="R13">
            <v>0</v>
          </cell>
          <cell r="S13">
            <v>0</v>
          </cell>
          <cell r="T13">
            <v>0</v>
          </cell>
          <cell r="U13">
            <v>0</v>
          </cell>
          <cell r="V13">
            <v>0</v>
          </cell>
          <cell r="W13">
            <v>0</v>
          </cell>
          <cell r="X13">
            <v>0</v>
          </cell>
        </row>
        <row r="14">
          <cell r="A14">
            <v>12</v>
          </cell>
          <cell r="B14">
            <v>1256</v>
          </cell>
          <cell r="C14">
            <v>0</v>
          </cell>
          <cell r="D14">
            <v>0</v>
          </cell>
          <cell r="E14">
            <v>1</v>
          </cell>
          <cell r="F14">
            <v>1</v>
          </cell>
          <cell r="G14">
            <v>0</v>
          </cell>
          <cell r="H14">
            <v>0</v>
          </cell>
          <cell r="I14">
            <v>1</v>
          </cell>
          <cell r="J14">
            <v>1</v>
          </cell>
          <cell r="K14">
            <v>1</v>
          </cell>
          <cell r="M14">
            <v>12</v>
          </cell>
          <cell r="N14" t="str">
            <v>14</v>
          </cell>
          <cell r="O14">
            <v>1</v>
          </cell>
          <cell r="P14">
            <v>0</v>
          </cell>
          <cell r="Q14">
            <v>0</v>
          </cell>
          <cell r="R14">
            <v>1</v>
          </cell>
          <cell r="S14">
            <v>0</v>
          </cell>
          <cell r="T14">
            <v>0</v>
          </cell>
          <cell r="U14">
            <v>0</v>
          </cell>
          <cell r="V14">
            <v>0</v>
          </cell>
          <cell r="W14">
            <v>0</v>
          </cell>
          <cell r="X14">
            <v>0</v>
          </cell>
        </row>
        <row r="15">
          <cell r="A15">
            <v>13</v>
          </cell>
          <cell r="B15">
            <v>1257</v>
          </cell>
          <cell r="C15">
            <v>0</v>
          </cell>
          <cell r="D15">
            <v>0</v>
          </cell>
          <cell r="E15">
            <v>1</v>
          </cell>
          <cell r="F15">
            <v>1</v>
          </cell>
          <cell r="G15">
            <v>0</v>
          </cell>
          <cell r="H15">
            <v>1</v>
          </cell>
          <cell r="I15">
            <v>0</v>
          </cell>
          <cell r="J15">
            <v>1</v>
          </cell>
          <cell r="K15">
            <v>1</v>
          </cell>
          <cell r="M15">
            <v>13</v>
          </cell>
          <cell r="N15" t="str">
            <v>15</v>
          </cell>
          <cell r="O15">
            <v>1</v>
          </cell>
          <cell r="P15">
            <v>0</v>
          </cell>
          <cell r="Q15">
            <v>0</v>
          </cell>
          <cell r="R15">
            <v>0</v>
          </cell>
          <cell r="S15">
            <v>1</v>
          </cell>
          <cell r="T15">
            <v>0</v>
          </cell>
          <cell r="U15">
            <v>0</v>
          </cell>
          <cell r="V15">
            <v>0</v>
          </cell>
          <cell r="W15">
            <v>0</v>
          </cell>
          <cell r="X15">
            <v>0</v>
          </cell>
        </row>
        <row r="16">
          <cell r="A16">
            <v>14</v>
          </cell>
          <cell r="B16">
            <v>1258</v>
          </cell>
          <cell r="C16">
            <v>0</v>
          </cell>
          <cell r="D16">
            <v>0</v>
          </cell>
          <cell r="E16">
            <v>1</v>
          </cell>
          <cell r="F16">
            <v>1</v>
          </cell>
          <cell r="G16">
            <v>0</v>
          </cell>
          <cell r="H16">
            <v>1</v>
          </cell>
          <cell r="I16">
            <v>1</v>
          </cell>
          <cell r="J16">
            <v>0</v>
          </cell>
          <cell r="K16">
            <v>1</v>
          </cell>
          <cell r="M16">
            <v>14</v>
          </cell>
          <cell r="N16" t="str">
            <v>16</v>
          </cell>
          <cell r="O16">
            <v>1</v>
          </cell>
          <cell r="P16">
            <v>0</v>
          </cell>
          <cell r="Q16">
            <v>0</v>
          </cell>
          <cell r="R16">
            <v>0</v>
          </cell>
          <cell r="S16">
            <v>0</v>
          </cell>
          <cell r="T16">
            <v>1</v>
          </cell>
          <cell r="U16">
            <v>0</v>
          </cell>
          <cell r="V16">
            <v>0</v>
          </cell>
          <cell r="W16">
            <v>0</v>
          </cell>
          <cell r="X16">
            <v>0</v>
          </cell>
        </row>
        <row r="17">
          <cell r="A17">
            <v>15</v>
          </cell>
          <cell r="B17">
            <v>1259</v>
          </cell>
          <cell r="C17">
            <v>0</v>
          </cell>
          <cell r="D17">
            <v>0</v>
          </cell>
          <cell r="E17">
            <v>1</v>
          </cell>
          <cell r="F17">
            <v>1</v>
          </cell>
          <cell r="G17">
            <v>0</v>
          </cell>
          <cell r="H17">
            <v>1</v>
          </cell>
          <cell r="I17">
            <v>1</v>
          </cell>
          <cell r="J17">
            <v>1</v>
          </cell>
          <cell r="K17">
            <v>0</v>
          </cell>
          <cell r="M17">
            <v>15</v>
          </cell>
          <cell r="N17" t="str">
            <v>17</v>
          </cell>
          <cell r="O17">
            <v>1</v>
          </cell>
          <cell r="P17">
            <v>0</v>
          </cell>
          <cell r="Q17">
            <v>0</v>
          </cell>
          <cell r="R17">
            <v>0</v>
          </cell>
          <cell r="S17">
            <v>0</v>
          </cell>
          <cell r="T17">
            <v>0</v>
          </cell>
          <cell r="U17">
            <v>1</v>
          </cell>
          <cell r="V17">
            <v>0</v>
          </cell>
          <cell r="W17">
            <v>0</v>
          </cell>
          <cell r="X17">
            <v>0</v>
          </cell>
        </row>
        <row r="18">
          <cell r="A18">
            <v>16</v>
          </cell>
          <cell r="B18">
            <v>1267</v>
          </cell>
          <cell r="C18">
            <v>0</v>
          </cell>
          <cell r="D18">
            <v>0</v>
          </cell>
          <cell r="E18">
            <v>1</v>
          </cell>
          <cell r="F18">
            <v>1</v>
          </cell>
          <cell r="G18">
            <v>1</v>
          </cell>
          <cell r="H18">
            <v>0</v>
          </cell>
          <cell r="I18">
            <v>0</v>
          </cell>
          <cell r="J18">
            <v>1</v>
          </cell>
          <cell r="K18">
            <v>1</v>
          </cell>
          <cell r="M18">
            <v>16</v>
          </cell>
          <cell r="N18" t="str">
            <v>18</v>
          </cell>
          <cell r="O18">
            <v>1</v>
          </cell>
          <cell r="P18">
            <v>0</v>
          </cell>
          <cell r="Q18">
            <v>0</v>
          </cell>
          <cell r="R18">
            <v>0</v>
          </cell>
          <cell r="S18">
            <v>0</v>
          </cell>
          <cell r="T18">
            <v>0</v>
          </cell>
          <cell r="U18">
            <v>0</v>
          </cell>
          <cell r="V18">
            <v>1</v>
          </cell>
          <cell r="W18">
            <v>0</v>
          </cell>
          <cell r="X18">
            <v>0</v>
          </cell>
        </row>
        <row r="19">
          <cell r="A19">
            <v>17</v>
          </cell>
          <cell r="B19">
            <v>1268</v>
          </cell>
          <cell r="C19">
            <v>0</v>
          </cell>
          <cell r="D19">
            <v>0</v>
          </cell>
          <cell r="E19">
            <v>1</v>
          </cell>
          <cell r="F19">
            <v>1</v>
          </cell>
          <cell r="G19">
            <v>1</v>
          </cell>
          <cell r="H19">
            <v>0</v>
          </cell>
          <cell r="I19">
            <v>1</v>
          </cell>
          <cell r="J19">
            <v>0</v>
          </cell>
          <cell r="K19">
            <v>1</v>
          </cell>
          <cell r="M19">
            <v>17</v>
          </cell>
          <cell r="N19" t="str">
            <v>19</v>
          </cell>
          <cell r="O19">
            <v>1</v>
          </cell>
          <cell r="P19">
            <v>0</v>
          </cell>
          <cell r="Q19">
            <v>0</v>
          </cell>
          <cell r="R19">
            <v>0</v>
          </cell>
          <cell r="S19">
            <v>0</v>
          </cell>
          <cell r="T19">
            <v>0</v>
          </cell>
          <cell r="U19">
            <v>0</v>
          </cell>
          <cell r="V19">
            <v>0</v>
          </cell>
          <cell r="W19">
            <v>1</v>
          </cell>
          <cell r="X19">
            <v>0</v>
          </cell>
        </row>
        <row r="20">
          <cell r="A20">
            <v>18</v>
          </cell>
          <cell r="B20">
            <v>1269</v>
          </cell>
          <cell r="C20">
            <v>0</v>
          </cell>
          <cell r="D20">
            <v>0</v>
          </cell>
          <cell r="E20">
            <v>1</v>
          </cell>
          <cell r="F20">
            <v>1</v>
          </cell>
          <cell r="G20">
            <v>1</v>
          </cell>
          <cell r="H20">
            <v>0</v>
          </cell>
          <cell r="I20">
            <v>1</v>
          </cell>
          <cell r="J20">
            <v>1</v>
          </cell>
          <cell r="K20">
            <v>0</v>
          </cell>
          <cell r="M20">
            <v>18</v>
          </cell>
          <cell r="N20" t="str">
            <v>23</v>
          </cell>
          <cell r="O20">
            <v>0</v>
          </cell>
          <cell r="P20">
            <v>1</v>
          </cell>
          <cell r="Q20">
            <v>1</v>
          </cell>
          <cell r="R20">
            <v>0</v>
          </cell>
          <cell r="S20">
            <v>0</v>
          </cell>
          <cell r="T20">
            <v>0</v>
          </cell>
          <cell r="U20">
            <v>0</v>
          </cell>
          <cell r="V20">
            <v>0</v>
          </cell>
          <cell r="W20">
            <v>0</v>
          </cell>
          <cell r="X20">
            <v>0</v>
          </cell>
        </row>
        <row r="21">
          <cell r="A21">
            <v>19</v>
          </cell>
          <cell r="B21">
            <v>1278</v>
          </cell>
          <cell r="C21">
            <v>0</v>
          </cell>
          <cell r="D21">
            <v>0</v>
          </cell>
          <cell r="E21">
            <v>1</v>
          </cell>
          <cell r="F21">
            <v>1</v>
          </cell>
          <cell r="G21">
            <v>1</v>
          </cell>
          <cell r="H21">
            <v>1</v>
          </cell>
          <cell r="I21">
            <v>0</v>
          </cell>
          <cell r="J21">
            <v>0</v>
          </cell>
          <cell r="K21">
            <v>1</v>
          </cell>
          <cell r="M21">
            <v>19</v>
          </cell>
          <cell r="N21" t="str">
            <v>24</v>
          </cell>
          <cell r="O21">
            <v>0</v>
          </cell>
          <cell r="P21">
            <v>1</v>
          </cell>
          <cell r="Q21">
            <v>0</v>
          </cell>
          <cell r="R21">
            <v>1</v>
          </cell>
          <cell r="S21">
            <v>0</v>
          </cell>
          <cell r="T21">
            <v>0</v>
          </cell>
          <cell r="U21">
            <v>0</v>
          </cell>
          <cell r="V21">
            <v>0</v>
          </cell>
          <cell r="W21">
            <v>0</v>
          </cell>
          <cell r="X21">
            <v>0</v>
          </cell>
        </row>
        <row r="22">
          <cell r="A22">
            <v>20</v>
          </cell>
          <cell r="B22">
            <v>1279</v>
          </cell>
          <cell r="C22">
            <v>0</v>
          </cell>
          <cell r="D22">
            <v>0</v>
          </cell>
          <cell r="E22">
            <v>1</v>
          </cell>
          <cell r="F22">
            <v>1</v>
          </cell>
          <cell r="G22">
            <v>1</v>
          </cell>
          <cell r="H22">
            <v>1</v>
          </cell>
          <cell r="I22">
            <v>0</v>
          </cell>
          <cell r="J22">
            <v>1</v>
          </cell>
          <cell r="K22">
            <v>0</v>
          </cell>
          <cell r="M22">
            <v>20</v>
          </cell>
          <cell r="N22" t="str">
            <v>25</v>
          </cell>
          <cell r="O22">
            <v>0</v>
          </cell>
          <cell r="P22">
            <v>1</v>
          </cell>
          <cell r="Q22">
            <v>0</v>
          </cell>
          <cell r="R22">
            <v>0</v>
          </cell>
          <cell r="S22">
            <v>1</v>
          </cell>
          <cell r="T22">
            <v>0</v>
          </cell>
          <cell r="U22">
            <v>0</v>
          </cell>
          <cell r="V22">
            <v>0</v>
          </cell>
          <cell r="W22">
            <v>0</v>
          </cell>
          <cell r="X22">
            <v>0</v>
          </cell>
        </row>
        <row r="23">
          <cell r="A23">
            <v>21</v>
          </cell>
          <cell r="B23">
            <v>1289</v>
          </cell>
          <cell r="C23">
            <v>0</v>
          </cell>
          <cell r="D23">
            <v>0</v>
          </cell>
          <cell r="E23">
            <v>1</v>
          </cell>
          <cell r="F23">
            <v>1</v>
          </cell>
          <cell r="G23">
            <v>1</v>
          </cell>
          <cell r="H23">
            <v>1</v>
          </cell>
          <cell r="I23">
            <v>1</v>
          </cell>
          <cell r="J23">
            <v>0</v>
          </cell>
          <cell r="K23">
            <v>0</v>
          </cell>
          <cell r="M23">
            <v>21</v>
          </cell>
          <cell r="N23" t="str">
            <v>26</v>
          </cell>
          <cell r="O23">
            <v>0</v>
          </cell>
          <cell r="P23">
            <v>1</v>
          </cell>
          <cell r="Q23">
            <v>0</v>
          </cell>
          <cell r="R23">
            <v>0</v>
          </cell>
          <cell r="S23">
            <v>0</v>
          </cell>
          <cell r="T23">
            <v>1</v>
          </cell>
          <cell r="U23">
            <v>0</v>
          </cell>
          <cell r="V23">
            <v>0</v>
          </cell>
          <cell r="W23">
            <v>0</v>
          </cell>
          <cell r="X23">
            <v>0</v>
          </cell>
        </row>
        <row r="24">
          <cell r="A24">
            <v>22</v>
          </cell>
          <cell r="B24">
            <v>1345</v>
          </cell>
          <cell r="C24">
            <v>0</v>
          </cell>
          <cell r="D24">
            <v>1</v>
          </cell>
          <cell r="E24">
            <v>0</v>
          </cell>
          <cell r="F24">
            <v>0</v>
          </cell>
          <cell r="G24">
            <v>0</v>
          </cell>
          <cell r="H24">
            <v>1</v>
          </cell>
          <cell r="I24">
            <v>1</v>
          </cell>
          <cell r="J24">
            <v>1</v>
          </cell>
          <cell r="K24">
            <v>1</v>
          </cell>
          <cell r="M24">
            <v>22</v>
          </cell>
          <cell r="N24" t="str">
            <v>27</v>
          </cell>
          <cell r="O24">
            <v>0</v>
          </cell>
          <cell r="P24">
            <v>1</v>
          </cell>
          <cell r="Q24">
            <v>0</v>
          </cell>
          <cell r="R24">
            <v>0</v>
          </cell>
          <cell r="S24">
            <v>0</v>
          </cell>
          <cell r="T24">
            <v>0</v>
          </cell>
          <cell r="U24">
            <v>1</v>
          </cell>
          <cell r="V24">
            <v>0</v>
          </cell>
          <cell r="W24">
            <v>0</v>
          </cell>
          <cell r="X24">
            <v>0</v>
          </cell>
        </row>
        <row r="25">
          <cell r="A25">
            <v>23</v>
          </cell>
          <cell r="B25">
            <v>1346</v>
          </cell>
          <cell r="C25">
            <v>0</v>
          </cell>
          <cell r="D25">
            <v>1</v>
          </cell>
          <cell r="E25">
            <v>0</v>
          </cell>
          <cell r="F25">
            <v>0</v>
          </cell>
          <cell r="G25">
            <v>1</v>
          </cell>
          <cell r="H25">
            <v>0</v>
          </cell>
          <cell r="I25">
            <v>1</v>
          </cell>
          <cell r="J25">
            <v>1</v>
          </cell>
          <cell r="K25">
            <v>1</v>
          </cell>
          <cell r="M25">
            <v>23</v>
          </cell>
          <cell r="N25" t="str">
            <v>28</v>
          </cell>
          <cell r="O25">
            <v>0</v>
          </cell>
          <cell r="P25">
            <v>1</v>
          </cell>
          <cell r="Q25">
            <v>0</v>
          </cell>
          <cell r="R25">
            <v>0</v>
          </cell>
          <cell r="S25">
            <v>0</v>
          </cell>
          <cell r="T25">
            <v>0</v>
          </cell>
          <cell r="U25">
            <v>0</v>
          </cell>
          <cell r="V25">
            <v>1</v>
          </cell>
          <cell r="W25">
            <v>0</v>
          </cell>
          <cell r="X25">
            <v>0</v>
          </cell>
        </row>
        <row r="26">
          <cell r="A26">
            <v>24</v>
          </cell>
          <cell r="B26">
            <v>1347</v>
          </cell>
          <cell r="C26">
            <v>0</v>
          </cell>
          <cell r="D26">
            <v>1</v>
          </cell>
          <cell r="E26">
            <v>0</v>
          </cell>
          <cell r="F26">
            <v>0</v>
          </cell>
          <cell r="G26">
            <v>1</v>
          </cell>
          <cell r="H26">
            <v>1</v>
          </cell>
          <cell r="I26">
            <v>0</v>
          </cell>
          <cell r="J26">
            <v>1</v>
          </cell>
          <cell r="K26">
            <v>1</v>
          </cell>
          <cell r="M26">
            <v>24</v>
          </cell>
          <cell r="N26" t="str">
            <v>29</v>
          </cell>
          <cell r="O26">
            <v>0</v>
          </cell>
          <cell r="P26">
            <v>1</v>
          </cell>
          <cell r="Q26">
            <v>0</v>
          </cell>
          <cell r="R26">
            <v>0</v>
          </cell>
          <cell r="S26">
            <v>0</v>
          </cell>
          <cell r="T26">
            <v>0</v>
          </cell>
          <cell r="U26">
            <v>0</v>
          </cell>
          <cell r="V26">
            <v>0</v>
          </cell>
          <cell r="W26">
            <v>1</v>
          </cell>
          <cell r="X26">
            <v>0</v>
          </cell>
        </row>
        <row r="27">
          <cell r="A27">
            <v>25</v>
          </cell>
          <cell r="B27">
            <v>1348</v>
          </cell>
          <cell r="C27">
            <v>0</v>
          </cell>
          <cell r="D27">
            <v>1</v>
          </cell>
          <cell r="E27">
            <v>0</v>
          </cell>
          <cell r="F27">
            <v>0</v>
          </cell>
          <cell r="G27">
            <v>1</v>
          </cell>
          <cell r="H27">
            <v>1</v>
          </cell>
          <cell r="I27">
            <v>1</v>
          </cell>
          <cell r="J27">
            <v>0</v>
          </cell>
          <cell r="K27">
            <v>1</v>
          </cell>
          <cell r="M27">
            <v>25</v>
          </cell>
          <cell r="N27" t="str">
            <v>34</v>
          </cell>
          <cell r="O27">
            <v>0</v>
          </cell>
          <cell r="P27">
            <v>0</v>
          </cell>
          <cell r="Q27">
            <v>1</v>
          </cell>
          <cell r="R27">
            <v>1</v>
          </cell>
          <cell r="S27">
            <v>0</v>
          </cell>
          <cell r="T27">
            <v>0</v>
          </cell>
          <cell r="U27">
            <v>0</v>
          </cell>
          <cell r="V27">
            <v>0</v>
          </cell>
          <cell r="W27">
            <v>0</v>
          </cell>
          <cell r="X27">
            <v>0</v>
          </cell>
        </row>
        <row r="28">
          <cell r="A28">
            <v>26</v>
          </cell>
          <cell r="B28">
            <v>1349</v>
          </cell>
          <cell r="C28">
            <v>0</v>
          </cell>
          <cell r="D28">
            <v>1</v>
          </cell>
          <cell r="E28">
            <v>0</v>
          </cell>
          <cell r="F28">
            <v>0</v>
          </cell>
          <cell r="G28">
            <v>1</v>
          </cell>
          <cell r="H28">
            <v>1</v>
          </cell>
          <cell r="I28">
            <v>1</v>
          </cell>
          <cell r="J28">
            <v>1</v>
          </cell>
          <cell r="K28">
            <v>0</v>
          </cell>
          <cell r="M28">
            <v>26</v>
          </cell>
          <cell r="N28" t="str">
            <v>35</v>
          </cell>
          <cell r="O28">
            <v>0</v>
          </cell>
          <cell r="P28">
            <v>0</v>
          </cell>
          <cell r="Q28">
            <v>1</v>
          </cell>
          <cell r="R28">
            <v>0</v>
          </cell>
          <cell r="S28">
            <v>1</v>
          </cell>
          <cell r="T28">
            <v>0</v>
          </cell>
          <cell r="U28">
            <v>0</v>
          </cell>
          <cell r="V28">
            <v>0</v>
          </cell>
          <cell r="W28">
            <v>0</v>
          </cell>
          <cell r="X28">
            <v>0</v>
          </cell>
        </row>
        <row r="29">
          <cell r="A29">
            <v>27</v>
          </cell>
          <cell r="B29">
            <v>1356</v>
          </cell>
          <cell r="C29">
            <v>0</v>
          </cell>
          <cell r="D29">
            <v>1</v>
          </cell>
          <cell r="E29">
            <v>0</v>
          </cell>
          <cell r="F29">
            <v>1</v>
          </cell>
          <cell r="G29">
            <v>0</v>
          </cell>
          <cell r="H29">
            <v>0</v>
          </cell>
          <cell r="I29">
            <v>1</v>
          </cell>
          <cell r="J29">
            <v>1</v>
          </cell>
          <cell r="K29">
            <v>1</v>
          </cell>
          <cell r="M29">
            <v>27</v>
          </cell>
          <cell r="N29" t="str">
            <v>36</v>
          </cell>
          <cell r="O29">
            <v>0</v>
          </cell>
          <cell r="P29">
            <v>0</v>
          </cell>
          <cell r="Q29">
            <v>1</v>
          </cell>
          <cell r="R29">
            <v>0</v>
          </cell>
          <cell r="S29">
            <v>0</v>
          </cell>
          <cell r="T29">
            <v>1</v>
          </cell>
          <cell r="U29">
            <v>0</v>
          </cell>
          <cell r="V29">
            <v>0</v>
          </cell>
          <cell r="W29">
            <v>0</v>
          </cell>
          <cell r="X29">
            <v>0</v>
          </cell>
        </row>
        <row r="30">
          <cell r="A30">
            <v>28</v>
          </cell>
          <cell r="B30">
            <v>1357</v>
          </cell>
          <cell r="C30">
            <v>0</v>
          </cell>
          <cell r="D30">
            <v>1</v>
          </cell>
          <cell r="E30">
            <v>0</v>
          </cell>
          <cell r="F30">
            <v>1</v>
          </cell>
          <cell r="G30">
            <v>0</v>
          </cell>
          <cell r="H30">
            <v>1</v>
          </cell>
          <cell r="I30">
            <v>0</v>
          </cell>
          <cell r="J30">
            <v>1</v>
          </cell>
          <cell r="K30">
            <v>1</v>
          </cell>
          <cell r="M30">
            <v>28</v>
          </cell>
          <cell r="N30" t="str">
            <v>37</v>
          </cell>
          <cell r="O30">
            <v>0</v>
          </cell>
          <cell r="P30">
            <v>0</v>
          </cell>
          <cell r="Q30">
            <v>1</v>
          </cell>
          <cell r="R30">
            <v>0</v>
          </cell>
          <cell r="S30">
            <v>0</v>
          </cell>
          <cell r="T30">
            <v>0</v>
          </cell>
          <cell r="U30">
            <v>1</v>
          </cell>
          <cell r="V30">
            <v>0</v>
          </cell>
          <cell r="W30">
            <v>0</v>
          </cell>
          <cell r="X30">
            <v>0</v>
          </cell>
        </row>
        <row r="31">
          <cell r="A31">
            <v>29</v>
          </cell>
          <cell r="B31">
            <v>1358</v>
          </cell>
          <cell r="C31">
            <v>0</v>
          </cell>
          <cell r="D31">
            <v>1</v>
          </cell>
          <cell r="E31">
            <v>0</v>
          </cell>
          <cell r="F31">
            <v>1</v>
          </cell>
          <cell r="G31">
            <v>0</v>
          </cell>
          <cell r="H31">
            <v>1</v>
          </cell>
          <cell r="I31">
            <v>1</v>
          </cell>
          <cell r="J31">
            <v>0</v>
          </cell>
          <cell r="K31">
            <v>1</v>
          </cell>
          <cell r="M31">
            <v>29</v>
          </cell>
          <cell r="N31" t="str">
            <v>38</v>
          </cell>
          <cell r="O31">
            <v>0</v>
          </cell>
          <cell r="P31">
            <v>0</v>
          </cell>
          <cell r="Q31">
            <v>1</v>
          </cell>
          <cell r="R31">
            <v>0</v>
          </cell>
          <cell r="S31">
            <v>0</v>
          </cell>
          <cell r="T31">
            <v>0</v>
          </cell>
          <cell r="U31">
            <v>0</v>
          </cell>
          <cell r="V31">
            <v>1</v>
          </cell>
          <cell r="W31">
            <v>0</v>
          </cell>
          <cell r="X31">
            <v>0</v>
          </cell>
        </row>
        <row r="32">
          <cell r="A32">
            <v>30</v>
          </cell>
          <cell r="B32">
            <v>1359</v>
          </cell>
          <cell r="C32">
            <v>0</v>
          </cell>
          <cell r="D32">
            <v>1</v>
          </cell>
          <cell r="E32">
            <v>0</v>
          </cell>
          <cell r="F32">
            <v>1</v>
          </cell>
          <cell r="G32">
            <v>0</v>
          </cell>
          <cell r="H32">
            <v>1</v>
          </cell>
          <cell r="I32">
            <v>1</v>
          </cell>
          <cell r="J32">
            <v>1</v>
          </cell>
          <cell r="K32">
            <v>0</v>
          </cell>
          <cell r="M32">
            <v>30</v>
          </cell>
          <cell r="N32" t="str">
            <v>39</v>
          </cell>
          <cell r="O32">
            <v>0</v>
          </cell>
          <cell r="P32">
            <v>0</v>
          </cell>
          <cell r="Q32">
            <v>1</v>
          </cell>
          <cell r="R32">
            <v>0</v>
          </cell>
          <cell r="S32">
            <v>0</v>
          </cell>
          <cell r="T32">
            <v>0</v>
          </cell>
          <cell r="U32">
            <v>0</v>
          </cell>
          <cell r="V32">
            <v>0</v>
          </cell>
          <cell r="W32">
            <v>1</v>
          </cell>
          <cell r="X32">
            <v>0</v>
          </cell>
        </row>
        <row r="33">
          <cell r="A33">
            <v>31</v>
          </cell>
          <cell r="B33">
            <v>1367</v>
          </cell>
          <cell r="C33">
            <v>0</v>
          </cell>
          <cell r="D33">
            <v>1</v>
          </cell>
          <cell r="E33">
            <v>0</v>
          </cell>
          <cell r="F33">
            <v>1</v>
          </cell>
          <cell r="G33">
            <v>1</v>
          </cell>
          <cell r="H33">
            <v>0</v>
          </cell>
          <cell r="I33">
            <v>0</v>
          </cell>
          <cell r="J33">
            <v>1</v>
          </cell>
          <cell r="K33">
            <v>1</v>
          </cell>
          <cell r="M33">
            <v>31</v>
          </cell>
          <cell r="N33" t="str">
            <v>45</v>
          </cell>
          <cell r="O33">
            <v>0</v>
          </cell>
          <cell r="P33">
            <v>0</v>
          </cell>
          <cell r="Q33">
            <v>0</v>
          </cell>
          <cell r="R33">
            <v>1</v>
          </cell>
          <cell r="S33">
            <v>1</v>
          </cell>
          <cell r="T33">
            <v>0</v>
          </cell>
          <cell r="U33">
            <v>0</v>
          </cell>
          <cell r="V33">
            <v>0</v>
          </cell>
          <cell r="W33">
            <v>0</v>
          </cell>
          <cell r="X33">
            <v>0</v>
          </cell>
        </row>
        <row r="34">
          <cell r="A34">
            <v>32</v>
          </cell>
          <cell r="B34">
            <v>1368</v>
          </cell>
          <cell r="C34">
            <v>0</v>
          </cell>
          <cell r="D34">
            <v>1</v>
          </cell>
          <cell r="E34">
            <v>0</v>
          </cell>
          <cell r="F34">
            <v>1</v>
          </cell>
          <cell r="G34">
            <v>1</v>
          </cell>
          <cell r="H34">
            <v>0</v>
          </cell>
          <cell r="I34">
            <v>1</v>
          </cell>
          <cell r="J34">
            <v>0</v>
          </cell>
          <cell r="K34">
            <v>1</v>
          </cell>
          <cell r="M34">
            <v>32</v>
          </cell>
          <cell r="N34" t="str">
            <v>46</v>
          </cell>
          <cell r="O34">
            <v>0</v>
          </cell>
          <cell r="P34">
            <v>0</v>
          </cell>
          <cell r="Q34">
            <v>0</v>
          </cell>
          <cell r="R34">
            <v>1</v>
          </cell>
          <cell r="S34">
            <v>0</v>
          </cell>
          <cell r="T34">
            <v>1</v>
          </cell>
          <cell r="U34">
            <v>0</v>
          </cell>
          <cell r="V34">
            <v>0</v>
          </cell>
          <cell r="W34">
            <v>0</v>
          </cell>
          <cell r="X34">
            <v>0</v>
          </cell>
        </row>
        <row r="35">
          <cell r="A35">
            <v>33</v>
          </cell>
          <cell r="B35">
            <v>1369</v>
          </cell>
          <cell r="C35">
            <v>0</v>
          </cell>
          <cell r="D35">
            <v>1</v>
          </cell>
          <cell r="E35">
            <v>0</v>
          </cell>
          <cell r="F35">
            <v>1</v>
          </cell>
          <cell r="G35">
            <v>1</v>
          </cell>
          <cell r="H35">
            <v>0</v>
          </cell>
          <cell r="I35">
            <v>1</v>
          </cell>
          <cell r="J35">
            <v>1</v>
          </cell>
          <cell r="K35">
            <v>0</v>
          </cell>
          <cell r="M35">
            <v>33</v>
          </cell>
          <cell r="N35" t="str">
            <v>47</v>
          </cell>
          <cell r="O35">
            <v>0</v>
          </cell>
          <cell r="P35">
            <v>0</v>
          </cell>
          <cell r="Q35">
            <v>0</v>
          </cell>
          <cell r="R35">
            <v>1</v>
          </cell>
          <cell r="S35">
            <v>0</v>
          </cell>
          <cell r="T35">
            <v>0</v>
          </cell>
          <cell r="U35">
            <v>1</v>
          </cell>
          <cell r="V35">
            <v>0</v>
          </cell>
          <cell r="W35">
            <v>0</v>
          </cell>
          <cell r="X35">
            <v>0</v>
          </cell>
        </row>
        <row r="36">
          <cell r="A36">
            <v>34</v>
          </cell>
          <cell r="B36">
            <v>1378</v>
          </cell>
          <cell r="C36">
            <v>0</v>
          </cell>
          <cell r="D36">
            <v>1</v>
          </cell>
          <cell r="E36">
            <v>0</v>
          </cell>
          <cell r="F36">
            <v>1</v>
          </cell>
          <cell r="G36">
            <v>1</v>
          </cell>
          <cell r="H36">
            <v>1</v>
          </cell>
          <cell r="I36">
            <v>0</v>
          </cell>
          <cell r="J36">
            <v>0</v>
          </cell>
          <cell r="K36">
            <v>1</v>
          </cell>
          <cell r="M36">
            <v>34</v>
          </cell>
          <cell r="N36" t="str">
            <v>48</v>
          </cell>
          <cell r="O36">
            <v>0</v>
          </cell>
          <cell r="P36">
            <v>0</v>
          </cell>
          <cell r="Q36">
            <v>0</v>
          </cell>
          <cell r="R36">
            <v>1</v>
          </cell>
          <cell r="S36">
            <v>0</v>
          </cell>
          <cell r="T36">
            <v>0</v>
          </cell>
          <cell r="U36">
            <v>0</v>
          </cell>
          <cell r="V36">
            <v>1</v>
          </cell>
          <cell r="W36">
            <v>0</v>
          </cell>
          <cell r="X36">
            <v>0</v>
          </cell>
        </row>
        <row r="37">
          <cell r="A37">
            <v>35</v>
          </cell>
          <cell r="B37">
            <v>1379</v>
          </cell>
          <cell r="C37">
            <v>0</v>
          </cell>
          <cell r="D37">
            <v>1</v>
          </cell>
          <cell r="E37">
            <v>0</v>
          </cell>
          <cell r="F37">
            <v>1</v>
          </cell>
          <cell r="G37">
            <v>1</v>
          </cell>
          <cell r="H37">
            <v>1</v>
          </cell>
          <cell r="I37">
            <v>0</v>
          </cell>
          <cell r="J37">
            <v>1</v>
          </cell>
          <cell r="K37">
            <v>0</v>
          </cell>
          <cell r="M37">
            <v>35</v>
          </cell>
          <cell r="N37" t="str">
            <v>49</v>
          </cell>
          <cell r="O37">
            <v>0</v>
          </cell>
          <cell r="P37">
            <v>0</v>
          </cell>
          <cell r="Q37">
            <v>0</v>
          </cell>
          <cell r="R37">
            <v>1</v>
          </cell>
          <cell r="S37">
            <v>0</v>
          </cell>
          <cell r="T37">
            <v>0</v>
          </cell>
          <cell r="U37">
            <v>0</v>
          </cell>
          <cell r="V37">
            <v>0</v>
          </cell>
          <cell r="W37">
            <v>1</v>
          </cell>
          <cell r="X37">
            <v>0</v>
          </cell>
        </row>
        <row r="38">
          <cell r="A38">
            <v>36</v>
          </cell>
          <cell r="B38">
            <v>1389</v>
          </cell>
          <cell r="C38">
            <v>0</v>
          </cell>
          <cell r="D38">
            <v>1</v>
          </cell>
          <cell r="E38">
            <v>0</v>
          </cell>
          <cell r="F38">
            <v>1</v>
          </cell>
          <cell r="G38">
            <v>1</v>
          </cell>
          <cell r="H38">
            <v>1</v>
          </cell>
          <cell r="I38">
            <v>1</v>
          </cell>
          <cell r="J38">
            <v>0</v>
          </cell>
          <cell r="K38">
            <v>0</v>
          </cell>
          <cell r="M38">
            <v>36</v>
          </cell>
          <cell r="N38" t="str">
            <v>56</v>
          </cell>
          <cell r="O38">
            <v>0</v>
          </cell>
          <cell r="P38">
            <v>0</v>
          </cell>
          <cell r="Q38">
            <v>0</v>
          </cell>
          <cell r="R38">
            <v>0</v>
          </cell>
          <cell r="S38">
            <v>1</v>
          </cell>
          <cell r="T38">
            <v>1</v>
          </cell>
          <cell r="U38">
            <v>0</v>
          </cell>
          <cell r="V38">
            <v>0</v>
          </cell>
          <cell r="W38">
            <v>0</v>
          </cell>
          <cell r="X38">
            <v>0</v>
          </cell>
        </row>
        <row r="39">
          <cell r="A39">
            <v>37</v>
          </cell>
          <cell r="B39">
            <v>1456</v>
          </cell>
          <cell r="C39">
            <v>0</v>
          </cell>
          <cell r="D39">
            <v>1</v>
          </cell>
          <cell r="E39">
            <v>1</v>
          </cell>
          <cell r="F39">
            <v>0</v>
          </cell>
          <cell r="G39">
            <v>0</v>
          </cell>
          <cell r="H39">
            <v>0</v>
          </cell>
          <cell r="I39">
            <v>1</v>
          </cell>
          <cell r="J39">
            <v>1</v>
          </cell>
          <cell r="K39">
            <v>1</v>
          </cell>
          <cell r="M39">
            <v>37</v>
          </cell>
          <cell r="N39" t="str">
            <v>57</v>
          </cell>
          <cell r="O39">
            <v>0</v>
          </cell>
          <cell r="P39">
            <v>0</v>
          </cell>
          <cell r="Q39">
            <v>0</v>
          </cell>
          <cell r="R39">
            <v>0</v>
          </cell>
          <cell r="S39">
            <v>1</v>
          </cell>
          <cell r="T39">
            <v>0</v>
          </cell>
          <cell r="U39">
            <v>1</v>
          </cell>
          <cell r="V39">
            <v>0</v>
          </cell>
          <cell r="W39">
            <v>0</v>
          </cell>
          <cell r="X39">
            <v>0</v>
          </cell>
        </row>
        <row r="40">
          <cell r="A40">
            <v>38</v>
          </cell>
          <cell r="B40">
            <v>1457</v>
          </cell>
          <cell r="C40">
            <v>0</v>
          </cell>
          <cell r="D40">
            <v>1</v>
          </cell>
          <cell r="E40">
            <v>1</v>
          </cell>
          <cell r="F40">
            <v>0</v>
          </cell>
          <cell r="G40">
            <v>0</v>
          </cell>
          <cell r="H40">
            <v>1</v>
          </cell>
          <cell r="I40">
            <v>0</v>
          </cell>
          <cell r="J40">
            <v>1</v>
          </cell>
          <cell r="K40">
            <v>1</v>
          </cell>
          <cell r="M40">
            <v>38</v>
          </cell>
          <cell r="N40" t="str">
            <v>58</v>
          </cell>
          <cell r="O40">
            <v>0</v>
          </cell>
          <cell r="P40">
            <v>0</v>
          </cell>
          <cell r="Q40">
            <v>0</v>
          </cell>
          <cell r="R40">
            <v>0</v>
          </cell>
          <cell r="S40">
            <v>1</v>
          </cell>
          <cell r="T40">
            <v>0</v>
          </cell>
          <cell r="U40">
            <v>0</v>
          </cell>
          <cell r="V40">
            <v>1</v>
          </cell>
          <cell r="W40">
            <v>0</v>
          </cell>
          <cell r="X40">
            <v>0</v>
          </cell>
        </row>
        <row r="41">
          <cell r="A41">
            <v>39</v>
          </cell>
          <cell r="B41">
            <v>1458</v>
          </cell>
          <cell r="C41">
            <v>0</v>
          </cell>
          <cell r="D41">
            <v>1</v>
          </cell>
          <cell r="E41">
            <v>1</v>
          </cell>
          <cell r="F41">
            <v>0</v>
          </cell>
          <cell r="G41">
            <v>0</v>
          </cell>
          <cell r="H41">
            <v>1</v>
          </cell>
          <cell r="I41">
            <v>1</v>
          </cell>
          <cell r="J41">
            <v>0</v>
          </cell>
          <cell r="K41">
            <v>1</v>
          </cell>
          <cell r="M41">
            <v>39</v>
          </cell>
          <cell r="N41" t="str">
            <v>59</v>
          </cell>
          <cell r="O41">
            <v>0</v>
          </cell>
          <cell r="P41">
            <v>0</v>
          </cell>
          <cell r="Q41">
            <v>0</v>
          </cell>
          <cell r="R41">
            <v>0</v>
          </cell>
          <cell r="S41">
            <v>1</v>
          </cell>
          <cell r="T41">
            <v>0</v>
          </cell>
          <cell r="U41">
            <v>0</v>
          </cell>
          <cell r="V41">
            <v>0</v>
          </cell>
          <cell r="W41">
            <v>1</v>
          </cell>
          <cell r="X41">
            <v>0</v>
          </cell>
        </row>
        <row r="42">
          <cell r="A42">
            <v>40</v>
          </cell>
          <cell r="B42">
            <v>1459</v>
          </cell>
          <cell r="C42">
            <v>0</v>
          </cell>
          <cell r="D42">
            <v>1</v>
          </cell>
          <cell r="E42">
            <v>1</v>
          </cell>
          <cell r="F42">
            <v>0</v>
          </cell>
          <cell r="G42">
            <v>0</v>
          </cell>
          <cell r="H42">
            <v>1</v>
          </cell>
          <cell r="I42">
            <v>1</v>
          </cell>
          <cell r="J42">
            <v>1</v>
          </cell>
          <cell r="K42">
            <v>0</v>
          </cell>
          <cell r="M42">
            <v>40</v>
          </cell>
          <cell r="N42" t="str">
            <v>67</v>
          </cell>
          <cell r="O42">
            <v>0</v>
          </cell>
          <cell r="P42">
            <v>0</v>
          </cell>
          <cell r="Q42">
            <v>0</v>
          </cell>
          <cell r="R42">
            <v>0</v>
          </cell>
          <cell r="S42">
            <v>0</v>
          </cell>
          <cell r="T42">
            <v>1</v>
          </cell>
          <cell r="U42">
            <v>1</v>
          </cell>
          <cell r="V42">
            <v>0</v>
          </cell>
          <cell r="W42">
            <v>0</v>
          </cell>
          <cell r="X42">
            <v>0</v>
          </cell>
        </row>
        <row r="43">
          <cell r="A43">
            <v>41</v>
          </cell>
          <cell r="B43">
            <v>1467</v>
          </cell>
          <cell r="C43">
            <v>0</v>
          </cell>
          <cell r="D43">
            <v>1</v>
          </cell>
          <cell r="E43">
            <v>1</v>
          </cell>
          <cell r="F43">
            <v>0</v>
          </cell>
          <cell r="G43">
            <v>1</v>
          </cell>
          <cell r="H43">
            <v>0</v>
          </cell>
          <cell r="I43">
            <v>0</v>
          </cell>
          <cell r="J43">
            <v>1</v>
          </cell>
          <cell r="K43">
            <v>1</v>
          </cell>
          <cell r="M43">
            <v>41</v>
          </cell>
          <cell r="N43" t="str">
            <v>68</v>
          </cell>
          <cell r="O43">
            <v>0</v>
          </cell>
          <cell r="P43">
            <v>0</v>
          </cell>
          <cell r="Q43">
            <v>0</v>
          </cell>
          <cell r="R43">
            <v>0</v>
          </cell>
          <cell r="S43">
            <v>0</v>
          </cell>
          <cell r="T43">
            <v>1</v>
          </cell>
          <cell r="U43">
            <v>0</v>
          </cell>
          <cell r="V43">
            <v>1</v>
          </cell>
          <cell r="W43">
            <v>0</v>
          </cell>
          <cell r="X43">
            <v>0</v>
          </cell>
        </row>
        <row r="44">
          <cell r="A44">
            <v>42</v>
          </cell>
          <cell r="B44">
            <v>1468</v>
          </cell>
          <cell r="C44">
            <v>0</v>
          </cell>
          <cell r="D44">
            <v>1</v>
          </cell>
          <cell r="E44">
            <v>1</v>
          </cell>
          <cell r="F44">
            <v>0</v>
          </cell>
          <cell r="G44">
            <v>1</v>
          </cell>
          <cell r="H44">
            <v>0</v>
          </cell>
          <cell r="I44">
            <v>1</v>
          </cell>
          <cell r="J44">
            <v>0</v>
          </cell>
          <cell r="K44">
            <v>1</v>
          </cell>
          <cell r="M44">
            <v>42</v>
          </cell>
          <cell r="N44" t="str">
            <v>69</v>
          </cell>
          <cell r="O44">
            <v>0</v>
          </cell>
          <cell r="P44">
            <v>0</v>
          </cell>
          <cell r="Q44">
            <v>0</v>
          </cell>
          <cell r="R44">
            <v>0</v>
          </cell>
          <cell r="S44">
            <v>0</v>
          </cell>
          <cell r="T44">
            <v>1</v>
          </cell>
          <cell r="U44">
            <v>0</v>
          </cell>
          <cell r="V44">
            <v>0</v>
          </cell>
          <cell r="W44">
            <v>1</v>
          </cell>
          <cell r="X44">
            <v>0</v>
          </cell>
        </row>
        <row r="45">
          <cell r="A45">
            <v>43</v>
          </cell>
          <cell r="B45">
            <v>1469</v>
          </cell>
          <cell r="C45">
            <v>0</v>
          </cell>
          <cell r="D45">
            <v>1</v>
          </cell>
          <cell r="E45">
            <v>1</v>
          </cell>
          <cell r="F45">
            <v>0</v>
          </cell>
          <cell r="G45">
            <v>1</v>
          </cell>
          <cell r="H45">
            <v>0</v>
          </cell>
          <cell r="I45">
            <v>1</v>
          </cell>
          <cell r="J45">
            <v>1</v>
          </cell>
          <cell r="K45">
            <v>0</v>
          </cell>
          <cell r="M45">
            <v>43</v>
          </cell>
          <cell r="N45" t="str">
            <v>78</v>
          </cell>
          <cell r="O45">
            <v>0</v>
          </cell>
          <cell r="P45">
            <v>0</v>
          </cell>
          <cell r="Q45">
            <v>0</v>
          </cell>
          <cell r="R45">
            <v>0</v>
          </cell>
          <cell r="S45">
            <v>0</v>
          </cell>
          <cell r="T45">
            <v>0</v>
          </cell>
          <cell r="U45">
            <v>1</v>
          </cell>
          <cell r="V45">
            <v>1</v>
          </cell>
          <cell r="W45">
            <v>0</v>
          </cell>
          <cell r="X45">
            <v>0</v>
          </cell>
        </row>
        <row r="46">
          <cell r="A46">
            <v>44</v>
          </cell>
          <cell r="B46">
            <v>1478</v>
          </cell>
          <cell r="C46">
            <v>0</v>
          </cell>
          <cell r="D46">
            <v>1</v>
          </cell>
          <cell r="E46">
            <v>1</v>
          </cell>
          <cell r="F46">
            <v>0</v>
          </cell>
          <cell r="G46">
            <v>1</v>
          </cell>
          <cell r="H46">
            <v>1</v>
          </cell>
          <cell r="I46">
            <v>0</v>
          </cell>
          <cell r="J46">
            <v>0</v>
          </cell>
          <cell r="K46">
            <v>1</v>
          </cell>
          <cell r="M46">
            <v>44</v>
          </cell>
          <cell r="N46" t="str">
            <v>79</v>
          </cell>
          <cell r="O46">
            <v>0</v>
          </cell>
          <cell r="P46">
            <v>0</v>
          </cell>
          <cell r="Q46">
            <v>0</v>
          </cell>
          <cell r="R46">
            <v>0</v>
          </cell>
          <cell r="S46">
            <v>0</v>
          </cell>
          <cell r="T46">
            <v>0</v>
          </cell>
          <cell r="U46">
            <v>1</v>
          </cell>
          <cell r="V46">
            <v>0</v>
          </cell>
          <cell r="W46">
            <v>1</v>
          </cell>
          <cell r="X46">
            <v>0</v>
          </cell>
        </row>
        <row r="47">
          <cell r="A47">
            <v>45</v>
          </cell>
          <cell r="B47">
            <v>1479</v>
          </cell>
          <cell r="C47">
            <v>0</v>
          </cell>
          <cell r="D47">
            <v>1</v>
          </cell>
          <cell r="E47">
            <v>1</v>
          </cell>
          <cell r="F47">
            <v>0</v>
          </cell>
          <cell r="G47">
            <v>1</v>
          </cell>
          <cell r="H47">
            <v>1</v>
          </cell>
          <cell r="I47">
            <v>0</v>
          </cell>
          <cell r="J47">
            <v>1</v>
          </cell>
          <cell r="K47">
            <v>0</v>
          </cell>
          <cell r="M47">
            <v>45</v>
          </cell>
          <cell r="N47" t="str">
            <v>89</v>
          </cell>
          <cell r="O47">
            <v>0</v>
          </cell>
          <cell r="P47">
            <v>0</v>
          </cell>
          <cell r="Q47">
            <v>0</v>
          </cell>
          <cell r="R47">
            <v>0</v>
          </cell>
          <cell r="S47">
            <v>0</v>
          </cell>
          <cell r="T47">
            <v>0</v>
          </cell>
          <cell r="U47">
            <v>0</v>
          </cell>
          <cell r="V47">
            <v>1</v>
          </cell>
          <cell r="W47">
            <v>1</v>
          </cell>
          <cell r="X47">
            <v>0</v>
          </cell>
        </row>
        <row r="48">
          <cell r="A48">
            <v>46</v>
          </cell>
          <cell r="B48">
            <v>1489</v>
          </cell>
          <cell r="C48">
            <v>0</v>
          </cell>
          <cell r="D48">
            <v>1</v>
          </cell>
          <cell r="E48">
            <v>1</v>
          </cell>
          <cell r="F48">
            <v>0</v>
          </cell>
          <cell r="G48">
            <v>1</v>
          </cell>
          <cell r="H48">
            <v>1</v>
          </cell>
          <cell r="I48">
            <v>1</v>
          </cell>
          <cell r="J48">
            <v>0</v>
          </cell>
          <cell r="K48">
            <v>0</v>
          </cell>
        </row>
        <row r="49">
          <cell r="A49">
            <v>47</v>
          </cell>
          <cell r="B49">
            <v>1567</v>
          </cell>
          <cell r="C49">
            <v>0</v>
          </cell>
          <cell r="D49">
            <v>1</v>
          </cell>
          <cell r="E49">
            <v>1</v>
          </cell>
          <cell r="F49">
            <v>1</v>
          </cell>
          <cell r="G49">
            <v>0</v>
          </cell>
          <cell r="H49">
            <v>0</v>
          </cell>
          <cell r="I49">
            <v>0</v>
          </cell>
          <cell r="J49">
            <v>1</v>
          </cell>
          <cell r="K49">
            <v>1</v>
          </cell>
        </row>
        <row r="50">
          <cell r="A50">
            <v>48</v>
          </cell>
          <cell r="B50">
            <v>1568</v>
          </cell>
          <cell r="C50">
            <v>0</v>
          </cell>
          <cell r="D50">
            <v>1</v>
          </cell>
          <cell r="E50">
            <v>1</v>
          </cell>
          <cell r="F50">
            <v>1</v>
          </cell>
          <cell r="G50">
            <v>0</v>
          </cell>
          <cell r="H50">
            <v>0</v>
          </cell>
          <cell r="I50">
            <v>1</v>
          </cell>
          <cell r="J50">
            <v>0</v>
          </cell>
          <cell r="K50">
            <v>1</v>
          </cell>
        </row>
        <row r="51">
          <cell r="A51">
            <v>49</v>
          </cell>
          <cell r="B51">
            <v>1569</v>
          </cell>
          <cell r="C51">
            <v>0</v>
          </cell>
          <cell r="D51">
            <v>1</v>
          </cell>
          <cell r="E51">
            <v>1</v>
          </cell>
          <cell r="F51">
            <v>1</v>
          </cell>
          <cell r="G51">
            <v>0</v>
          </cell>
          <cell r="H51">
            <v>0</v>
          </cell>
          <cell r="I51">
            <v>1</v>
          </cell>
          <cell r="J51">
            <v>1</v>
          </cell>
          <cell r="K51">
            <v>0</v>
          </cell>
        </row>
        <row r="52">
          <cell r="A52">
            <v>50</v>
          </cell>
          <cell r="B52">
            <v>1578</v>
          </cell>
          <cell r="C52">
            <v>0</v>
          </cell>
          <cell r="D52">
            <v>1</v>
          </cell>
          <cell r="E52">
            <v>1</v>
          </cell>
          <cell r="F52">
            <v>1</v>
          </cell>
          <cell r="G52">
            <v>0</v>
          </cell>
          <cell r="H52">
            <v>1</v>
          </cell>
          <cell r="I52">
            <v>0</v>
          </cell>
          <cell r="J52">
            <v>0</v>
          </cell>
          <cell r="K52">
            <v>1</v>
          </cell>
        </row>
        <row r="53">
          <cell r="A53">
            <v>51</v>
          </cell>
          <cell r="B53">
            <v>1579</v>
          </cell>
          <cell r="C53">
            <v>0</v>
          </cell>
          <cell r="D53">
            <v>1</v>
          </cell>
          <cell r="E53">
            <v>1</v>
          </cell>
          <cell r="F53">
            <v>1</v>
          </cell>
          <cell r="G53">
            <v>0</v>
          </cell>
          <cell r="H53">
            <v>1</v>
          </cell>
          <cell r="I53">
            <v>0</v>
          </cell>
          <cell r="J53">
            <v>1</v>
          </cell>
          <cell r="K53">
            <v>0</v>
          </cell>
        </row>
        <row r="54">
          <cell r="A54">
            <v>52</v>
          </cell>
          <cell r="B54">
            <v>1589</v>
          </cell>
          <cell r="C54">
            <v>0</v>
          </cell>
          <cell r="D54">
            <v>1</v>
          </cell>
          <cell r="E54">
            <v>1</v>
          </cell>
          <cell r="F54">
            <v>1</v>
          </cell>
          <cell r="G54">
            <v>0</v>
          </cell>
          <cell r="H54">
            <v>1</v>
          </cell>
          <cell r="I54">
            <v>1</v>
          </cell>
          <cell r="J54">
            <v>0</v>
          </cell>
          <cell r="K54">
            <v>0</v>
          </cell>
        </row>
        <row r="55">
          <cell r="A55">
            <v>53</v>
          </cell>
          <cell r="B55">
            <v>1678</v>
          </cell>
          <cell r="C55">
            <v>0</v>
          </cell>
          <cell r="D55">
            <v>1</v>
          </cell>
          <cell r="E55">
            <v>1</v>
          </cell>
          <cell r="F55">
            <v>1</v>
          </cell>
          <cell r="G55">
            <v>1</v>
          </cell>
          <cell r="H55">
            <v>0</v>
          </cell>
          <cell r="I55">
            <v>0</v>
          </cell>
          <cell r="J55">
            <v>0</v>
          </cell>
          <cell r="K55">
            <v>1</v>
          </cell>
        </row>
        <row r="56">
          <cell r="A56">
            <v>54</v>
          </cell>
          <cell r="B56">
            <v>1679</v>
          </cell>
          <cell r="C56">
            <v>0</v>
          </cell>
          <cell r="D56">
            <v>1</v>
          </cell>
          <cell r="E56">
            <v>1</v>
          </cell>
          <cell r="F56">
            <v>1</v>
          </cell>
          <cell r="G56">
            <v>1</v>
          </cell>
          <cell r="H56">
            <v>0</v>
          </cell>
          <cell r="I56">
            <v>0</v>
          </cell>
          <cell r="J56">
            <v>1</v>
          </cell>
          <cell r="K56">
            <v>0</v>
          </cell>
          <cell r="M56">
            <v>1</v>
          </cell>
          <cell r="N56" t="str">
            <v>012</v>
          </cell>
          <cell r="O56">
            <v>1</v>
          </cell>
          <cell r="P56">
            <v>1</v>
          </cell>
          <cell r="Q56">
            <v>0</v>
          </cell>
          <cell r="R56">
            <v>0</v>
          </cell>
          <cell r="S56">
            <v>0</v>
          </cell>
          <cell r="T56">
            <v>0</v>
          </cell>
          <cell r="U56">
            <v>0</v>
          </cell>
          <cell r="V56">
            <v>0</v>
          </cell>
          <cell r="W56">
            <v>0</v>
          </cell>
          <cell r="X56">
            <v>1</v>
          </cell>
        </row>
        <row r="57">
          <cell r="A57">
            <v>55</v>
          </cell>
          <cell r="B57">
            <v>1689</v>
          </cell>
          <cell r="C57">
            <v>0</v>
          </cell>
          <cell r="D57">
            <v>1</v>
          </cell>
          <cell r="E57">
            <v>1</v>
          </cell>
          <cell r="F57">
            <v>1</v>
          </cell>
          <cell r="G57">
            <v>1</v>
          </cell>
          <cell r="H57">
            <v>0</v>
          </cell>
          <cell r="I57">
            <v>1</v>
          </cell>
          <cell r="J57">
            <v>0</v>
          </cell>
          <cell r="K57">
            <v>0</v>
          </cell>
          <cell r="M57">
            <v>2</v>
          </cell>
          <cell r="N57" t="str">
            <v>013</v>
          </cell>
          <cell r="O57">
            <v>1</v>
          </cell>
          <cell r="P57">
            <v>0</v>
          </cell>
          <cell r="Q57">
            <v>1</v>
          </cell>
          <cell r="R57">
            <v>0</v>
          </cell>
          <cell r="S57">
            <v>0</v>
          </cell>
          <cell r="T57">
            <v>0</v>
          </cell>
          <cell r="U57">
            <v>0</v>
          </cell>
          <cell r="V57">
            <v>0</v>
          </cell>
          <cell r="W57">
            <v>0</v>
          </cell>
          <cell r="X57">
            <v>1</v>
          </cell>
        </row>
        <row r="58">
          <cell r="A58">
            <v>56</v>
          </cell>
          <cell r="B58">
            <v>1789</v>
          </cell>
          <cell r="C58">
            <v>0</v>
          </cell>
          <cell r="D58">
            <v>1</v>
          </cell>
          <cell r="E58">
            <v>1</v>
          </cell>
          <cell r="F58">
            <v>1</v>
          </cell>
          <cell r="G58">
            <v>1</v>
          </cell>
          <cell r="H58">
            <v>1</v>
          </cell>
          <cell r="I58">
            <v>0</v>
          </cell>
          <cell r="J58">
            <v>0</v>
          </cell>
          <cell r="K58">
            <v>0</v>
          </cell>
          <cell r="M58">
            <v>3</v>
          </cell>
          <cell r="N58" t="str">
            <v>014</v>
          </cell>
          <cell r="O58">
            <v>1</v>
          </cell>
          <cell r="P58">
            <v>0</v>
          </cell>
          <cell r="Q58">
            <v>0</v>
          </cell>
          <cell r="R58">
            <v>1</v>
          </cell>
          <cell r="S58">
            <v>0</v>
          </cell>
          <cell r="T58">
            <v>0</v>
          </cell>
          <cell r="U58">
            <v>0</v>
          </cell>
          <cell r="V58">
            <v>0</v>
          </cell>
          <cell r="W58">
            <v>0</v>
          </cell>
          <cell r="X58">
            <v>1</v>
          </cell>
        </row>
        <row r="59">
          <cell r="A59">
            <v>57</v>
          </cell>
          <cell r="B59">
            <v>2345</v>
          </cell>
          <cell r="C59">
            <v>1</v>
          </cell>
          <cell r="D59">
            <v>0</v>
          </cell>
          <cell r="E59">
            <v>0</v>
          </cell>
          <cell r="F59">
            <v>0</v>
          </cell>
          <cell r="G59">
            <v>0</v>
          </cell>
          <cell r="H59">
            <v>1</v>
          </cell>
          <cell r="I59">
            <v>1</v>
          </cell>
          <cell r="J59">
            <v>1</v>
          </cell>
          <cell r="K59">
            <v>1</v>
          </cell>
          <cell r="M59">
            <v>4</v>
          </cell>
          <cell r="N59" t="str">
            <v>015</v>
          </cell>
          <cell r="O59">
            <v>1</v>
          </cell>
          <cell r="P59">
            <v>0</v>
          </cell>
          <cell r="Q59">
            <v>0</v>
          </cell>
          <cell r="R59">
            <v>0</v>
          </cell>
          <cell r="S59">
            <v>1</v>
          </cell>
          <cell r="T59">
            <v>0</v>
          </cell>
          <cell r="U59">
            <v>0</v>
          </cell>
          <cell r="V59">
            <v>0</v>
          </cell>
          <cell r="W59">
            <v>0</v>
          </cell>
          <cell r="X59">
            <v>1</v>
          </cell>
        </row>
        <row r="60">
          <cell r="A60">
            <v>58</v>
          </cell>
          <cell r="B60">
            <v>2346</v>
          </cell>
          <cell r="C60">
            <v>1</v>
          </cell>
          <cell r="D60">
            <v>0</v>
          </cell>
          <cell r="E60">
            <v>0</v>
          </cell>
          <cell r="F60">
            <v>0</v>
          </cell>
          <cell r="G60">
            <v>1</v>
          </cell>
          <cell r="H60">
            <v>0</v>
          </cell>
          <cell r="I60">
            <v>1</v>
          </cell>
          <cell r="J60">
            <v>1</v>
          </cell>
          <cell r="K60">
            <v>1</v>
          </cell>
          <cell r="M60">
            <v>5</v>
          </cell>
          <cell r="N60" t="str">
            <v>016</v>
          </cell>
          <cell r="O60">
            <v>1</v>
          </cell>
          <cell r="P60">
            <v>0</v>
          </cell>
          <cell r="Q60">
            <v>0</v>
          </cell>
          <cell r="R60">
            <v>0</v>
          </cell>
          <cell r="S60">
            <v>0</v>
          </cell>
          <cell r="T60">
            <v>1</v>
          </cell>
          <cell r="U60">
            <v>0</v>
          </cell>
          <cell r="V60">
            <v>0</v>
          </cell>
          <cell r="W60">
            <v>0</v>
          </cell>
          <cell r="X60">
            <v>1</v>
          </cell>
        </row>
        <row r="61">
          <cell r="A61">
            <v>59</v>
          </cell>
          <cell r="B61">
            <v>2347</v>
          </cell>
          <cell r="C61">
            <v>1</v>
          </cell>
          <cell r="D61">
            <v>0</v>
          </cell>
          <cell r="E61">
            <v>0</v>
          </cell>
          <cell r="F61">
            <v>0</v>
          </cell>
          <cell r="G61">
            <v>1</v>
          </cell>
          <cell r="H61">
            <v>1</v>
          </cell>
          <cell r="I61">
            <v>0</v>
          </cell>
          <cell r="J61">
            <v>1</v>
          </cell>
          <cell r="K61">
            <v>1</v>
          </cell>
          <cell r="M61">
            <v>6</v>
          </cell>
          <cell r="N61" t="str">
            <v>017</v>
          </cell>
          <cell r="O61">
            <v>1</v>
          </cell>
          <cell r="P61">
            <v>0</v>
          </cell>
          <cell r="Q61">
            <v>0</v>
          </cell>
          <cell r="R61">
            <v>0</v>
          </cell>
          <cell r="S61">
            <v>0</v>
          </cell>
          <cell r="T61">
            <v>0</v>
          </cell>
          <cell r="U61">
            <v>1</v>
          </cell>
          <cell r="V61">
            <v>0</v>
          </cell>
          <cell r="W61">
            <v>0</v>
          </cell>
          <cell r="X61">
            <v>1</v>
          </cell>
        </row>
        <row r="62">
          <cell r="A62">
            <v>60</v>
          </cell>
          <cell r="B62">
            <v>2348</v>
          </cell>
          <cell r="C62">
            <v>1</v>
          </cell>
          <cell r="D62">
            <v>0</v>
          </cell>
          <cell r="E62">
            <v>0</v>
          </cell>
          <cell r="F62">
            <v>0</v>
          </cell>
          <cell r="G62">
            <v>1</v>
          </cell>
          <cell r="H62">
            <v>1</v>
          </cell>
          <cell r="I62">
            <v>1</v>
          </cell>
          <cell r="J62">
            <v>0</v>
          </cell>
          <cell r="K62">
            <v>1</v>
          </cell>
          <cell r="M62">
            <v>7</v>
          </cell>
          <cell r="N62" t="str">
            <v>018</v>
          </cell>
          <cell r="O62">
            <v>1</v>
          </cell>
          <cell r="P62">
            <v>0</v>
          </cell>
          <cell r="Q62">
            <v>0</v>
          </cell>
          <cell r="R62">
            <v>0</v>
          </cell>
          <cell r="S62">
            <v>0</v>
          </cell>
          <cell r="T62">
            <v>0</v>
          </cell>
          <cell r="U62">
            <v>0</v>
          </cell>
          <cell r="V62">
            <v>1</v>
          </cell>
          <cell r="W62">
            <v>0</v>
          </cell>
          <cell r="X62">
            <v>1</v>
          </cell>
        </row>
        <row r="63">
          <cell r="A63">
            <v>61</v>
          </cell>
          <cell r="B63">
            <v>2349</v>
          </cell>
          <cell r="C63">
            <v>1</v>
          </cell>
          <cell r="D63">
            <v>0</v>
          </cell>
          <cell r="E63">
            <v>0</v>
          </cell>
          <cell r="F63">
            <v>0</v>
          </cell>
          <cell r="G63">
            <v>1</v>
          </cell>
          <cell r="H63">
            <v>1</v>
          </cell>
          <cell r="I63">
            <v>1</v>
          </cell>
          <cell r="J63">
            <v>1</v>
          </cell>
          <cell r="K63">
            <v>0</v>
          </cell>
          <cell r="M63">
            <v>8</v>
          </cell>
          <cell r="N63" t="str">
            <v>019</v>
          </cell>
          <cell r="O63">
            <v>1</v>
          </cell>
          <cell r="P63">
            <v>0</v>
          </cell>
          <cell r="Q63">
            <v>0</v>
          </cell>
          <cell r="R63">
            <v>0</v>
          </cell>
          <cell r="S63">
            <v>0</v>
          </cell>
          <cell r="T63">
            <v>0</v>
          </cell>
          <cell r="U63">
            <v>0</v>
          </cell>
          <cell r="V63">
            <v>0</v>
          </cell>
          <cell r="W63">
            <v>1</v>
          </cell>
          <cell r="X63">
            <v>1</v>
          </cell>
        </row>
        <row r="64">
          <cell r="A64">
            <v>62</v>
          </cell>
          <cell r="B64">
            <v>2356</v>
          </cell>
          <cell r="C64">
            <v>1</v>
          </cell>
          <cell r="D64">
            <v>0</v>
          </cell>
          <cell r="E64">
            <v>0</v>
          </cell>
          <cell r="F64">
            <v>1</v>
          </cell>
          <cell r="G64">
            <v>0</v>
          </cell>
          <cell r="H64">
            <v>0</v>
          </cell>
          <cell r="I64">
            <v>1</v>
          </cell>
          <cell r="J64">
            <v>1</v>
          </cell>
          <cell r="K64">
            <v>1</v>
          </cell>
          <cell r="M64">
            <v>9</v>
          </cell>
          <cell r="N64" t="str">
            <v>023</v>
          </cell>
          <cell r="O64">
            <v>0</v>
          </cell>
          <cell r="P64">
            <v>1</v>
          </cell>
          <cell r="Q64">
            <v>1</v>
          </cell>
          <cell r="R64">
            <v>0</v>
          </cell>
          <cell r="S64">
            <v>0</v>
          </cell>
          <cell r="T64">
            <v>0</v>
          </cell>
          <cell r="U64">
            <v>0</v>
          </cell>
          <cell r="V64">
            <v>0</v>
          </cell>
          <cell r="W64">
            <v>0</v>
          </cell>
          <cell r="X64">
            <v>1</v>
          </cell>
        </row>
        <row r="65">
          <cell r="A65">
            <v>63</v>
          </cell>
          <cell r="B65">
            <v>2357</v>
          </cell>
          <cell r="C65">
            <v>1</v>
          </cell>
          <cell r="D65">
            <v>0</v>
          </cell>
          <cell r="E65">
            <v>0</v>
          </cell>
          <cell r="F65">
            <v>1</v>
          </cell>
          <cell r="G65">
            <v>0</v>
          </cell>
          <cell r="H65">
            <v>1</v>
          </cell>
          <cell r="I65">
            <v>0</v>
          </cell>
          <cell r="J65">
            <v>1</v>
          </cell>
          <cell r="K65">
            <v>1</v>
          </cell>
          <cell r="M65">
            <v>10</v>
          </cell>
          <cell r="N65" t="str">
            <v>024</v>
          </cell>
          <cell r="O65">
            <v>0</v>
          </cell>
          <cell r="P65">
            <v>1</v>
          </cell>
          <cell r="Q65">
            <v>0</v>
          </cell>
          <cell r="R65">
            <v>1</v>
          </cell>
          <cell r="S65">
            <v>0</v>
          </cell>
          <cell r="T65">
            <v>0</v>
          </cell>
          <cell r="U65">
            <v>0</v>
          </cell>
          <cell r="V65">
            <v>0</v>
          </cell>
          <cell r="W65">
            <v>0</v>
          </cell>
          <cell r="X65">
            <v>1</v>
          </cell>
        </row>
        <row r="66">
          <cell r="A66">
            <v>64</v>
          </cell>
          <cell r="B66">
            <v>2358</v>
          </cell>
          <cell r="C66">
            <v>1</v>
          </cell>
          <cell r="D66">
            <v>0</v>
          </cell>
          <cell r="E66">
            <v>0</v>
          </cell>
          <cell r="F66">
            <v>1</v>
          </cell>
          <cell r="G66">
            <v>0</v>
          </cell>
          <cell r="H66">
            <v>1</v>
          </cell>
          <cell r="I66">
            <v>1</v>
          </cell>
          <cell r="J66">
            <v>0</v>
          </cell>
          <cell r="K66">
            <v>1</v>
          </cell>
          <cell r="M66">
            <v>11</v>
          </cell>
          <cell r="N66" t="str">
            <v>025</v>
          </cell>
          <cell r="O66">
            <v>0</v>
          </cell>
          <cell r="P66">
            <v>1</v>
          </cell>
          <cell r="Q66">
            <v>0</v>
          </cell>
          <cell r="R66">
            <v>0</v>
          </cell>
          <cell r="S66">
            <v>1</v>
          </cell>
          <cell r="T66">
            <v>0</v>
          </cell>
          <cell r="U66">
            <v>0</v>
          </cell>
          <cell r="V66">
            <v>0</v>
          </cell>
          <cell r="W66">
            <v>0</v>
          </cell>
          <cell r="X66">
            <v>1</v>
          </cell>
        </row>
        <row r="67">
          <cell r="A67">
            <v>65</v>
          </cell>
          <cell r="B67">
            <v>2359</v>
          </cell>
          <cell r="C67">
            <v>1</v>
          </cell>
          <cell r="D67">
            <v>0</v>
          </cell>
          <cell r="E67">
            <v>0</v>
          </cell>
          <cell r="F67">
            <v>1</v>
          </cell>
          <cell r="G67">
            <v>0</v>
          </cell>
          <cell r="H67">
            <v>1</v>
          </cell>
          <cell r="I67">
            <v>1</v>
          </cell>
          <cell r="J67">
            <v>1</v>
          </cell>
          <cell r="K67">
            <v>0</v>
          </cell>
          <cell r="M67">
            <v>12</v>
          </cell>
          <cell r="N67" t="str">
            <v>026</v>
          </cell>
          <cell r="O67">
            <v>0</v>
          </cell>
          <cell r="P67">
            <v>1</v>
          </cell>
          <cell r="Q67">
            <v>0</v>
          </cell>
          <cell r="R67">
            <v>0</v>
          </cell>
          <cell r="S67">
            <v>0</v>
          </cell>
          <cell r="T67">
            <v>1</v>
          </cell>
          <cell r="U67">
            <v>0</v>
          </cell>
          <cell r="V67">
            <v>0</v>
          </cell>
          <cell r="W67">
            <v>0</v>
          </cell>
          <cell r="X67">
            <v>1</v>
          </cell>
        </row>
        <row r="68">
          <cell r="A68">
            <v>66</v>
          </cell>
          <cell r="B68">
            <v>2367</v>
          </cell>
          <cell r="C68">
            <v>1</v>
          </cell>
          <cell r="D68">
            <v>0</v>
          </cell>
          <cell r="E68">
            <v>0</v>
          </cell>
          <cell r="F68">
            <v>1</v>
          </cell>
          <cell r="G68">
            <v>1</v>
          </cell>
          <cell r="H68">
            <v>0</v>
          </cell>
          <cell r="I68">
            <v>0</v>
          </cell>
          <cell r="J68">
            <v>1</v>
          </cell>
          <cell r="K68">
            <v>1</v>
          </cell>
          <cell r="M68">
            <v>13</v>
          </cell>
          <cell r="N68" t="str">
            <v>027</v>
          </cell>
          <cell r="O68">
            <v>0</v>
          </cell>
          <cell r="P68">
            <v>1</v>
          </cell>
          <cell r="Q68">
            <v>0</v>
          </cell>
          <cell r="R68">
            <v>0</v>
          </cell>
          <cell r="S68">
            <v>0</v>
          </cell>
          <cell r="T68">
            <v>0</v>
          </cell>
          <cell r="U68">
            <v>1</v>
          </cell>
          <cell r="V68">
            <v>0</v>
          </cell>
          <cell r="W68">
            <v>0</v>
          </cell>
          <cell r="X68">
            <v>1</v>
          </cell>
        </row>
        <row r="69">
          <cell r="A69">
            <v>67</v>
          </cell>
          <cell r="B69">
            <v>2368</v>
          </cell>
          <cell r="C69">
            <v>1</v>
          </cell>
          <cell r="D69">
            <v>0</v>
          </cell>
          <cell r="E69">
            <v>0</v>
          </cell>
          <cell r="F69">
            <v>1</v>
          </cell>
          <cell r="G69">
            <v>1</v>
          </cell>
          <cell r="H69">
            <v>0</v>
          </cell>
          <cell r="I69">
            <v>1</v>
          </cell>
          <cell r="J69">
            <v>0</v>
          </cell>
          <cell r="K69">
            <v>1</v>
          </cell>
          <cell r="M69">
            <v>14</v>
          </cell>
          <cell r="N69" t="str">
            <v>028</v>
          </cell>
          <cell r="O69">
            <v>0</v>
          </cell>
          <cell r="P69">
            <v>1</v>
          </cell>
          <cell r="Q69">
            <v>0</v>
          </cell>
          <cell r="R69">
            <v>0</v>
          </cell>
          <cell r="S69">
            <v>0</v>
          </cell>
          <cell r="T69">
            <v>0</v>
          </cell>
          <cell r="U69">
            <v>0</v>
          </cell>
          <cell r="V69">
            <v>1</v>
          </cell>
          <cell r="W69">
            <v>0</v>
          </cell>
          <cell r="X69">
            <v>1</v>
          </cell>
        </row>
        <row r="70">
          <cell r="A70">
            <v>68</v>
          </cell>
          <cell r="B70">
            <v>2369</v>
          </cell>
          <cell r="C70">
            <v>1</v>
          </cell>
          <cell r="D70">
            <v>0</v>
          </cell>
          <cell r="E70">
            <v>0</v>
          </cell>
          <cell r="F70">
            <v>1</v>
          </cell>
          <cell r="G70">
            <v>1</v>
          </cell>
          <cell r="H70">
            <v>0</v>
          </cell>
          <cell r="I70">
            <v>1</v>
          </cell>
          <cell r="J70">
            <v>1</v>
          </cell>
          <cell r="K70">
            <v>0</v>
          </cell>
          <cell r="M70">
            <v>15</v>
          </cell>
          <cell r="N70" t="str">
            <v>029</v>
          </cell>
          <cell r="O70">
            <v>0</v>
          </cell>
          <cell r="P70">
            <v>1</v>
          </cell>
          <cell r="Q70">
            <v>0</v>
          </cell>
          <cell r="R70">
            <v>0</v>
          </cell>
          <cell r="S70">
            <v>0</v>
          </cell>
          <cell r="T70">
            <v>0</v>
          </cell>
          <cell r="U70">
            <v>0</v>
          </cell>
          <cell r="V70">
            <v>0</v>
          </cell>
          <cell r="W70">
            <v>1</v>
          </cell>
          <cell r="X70">
            <v>1</v>
          </cell>
        </row>
        <row r="71">
          <cell r="A71">
            <v>69</v>
          </cell>
          <cell r="B71">
            <v>2378</v>
          </cell>
          <cell r="C71">
            <v>1</v>
          </cell>
          <cell r="D71">
            <v>0</v>
          </cell>
          <cell r="E71">
            <v>0</v>
          </cell>
          <cell r="F71">
            <v>1</v>
          </cell>
          <cell r="G71">
            <v>1</v>
          </cell>
          <cell r="H71">
            <v>1</v>
          </cell>
          <cell r="I71">
            <v>0</v>
          </cell>
          <cell r="J71">
            <v>0</v>
          </cell>
          <cell r="K71">
            <v>1</v>
          </cell>
          <cell r="M71">
            <v>16</v>
          </cell>
          <cell r="N71" t="str">
            <v>034</v>
          </cell>
          <cell r="O71">
            <v>0</v>
          </cell>
          <cell r="P71">
            <v>0</v>
          </cell>
          <cell r="Q71">
            <v>1</v>
          </cell>
          <cell r="R71">
            <v>1</v>
          </cell>
          <cell r="S71">
            <v>0</v>
          </cell>
          <cell r="T71">
            <v>0</v>
          </cell>
          <cell r="U71">
            <v>0</v>
          </cell>
          <cell r="V71">
            <v>0</v>
          </cell>
          <cell r="W71">
            <v>0</v>
          </cell>
          <cell r="X71">
            <v>1</v>
          </cell>
        </row>
        <row r="72">
          <cell r="A72">
            <v>70</v>
          </cell>
          <cell r="B72">
            <v>2379</v>
          </cell>
          <cell r="C72">
            <v>1</v>
          </cell>
          <cell r="D72">
            <v>0</v>
          </cell>
          <cell r="E72">
            <v>0</v>
          </cell>
          <cell r="F72">
            <v>1</v>
          </cell>
          <cell r="G72">
            <v>1</v>
          </cell>
          <cell r="H72">
            <v>1</v>
          </cell>
          <cell r="I72">
            <v>0</v>
          </cell>
          <cell r="J72">
            <v>1</v>
          </cell>
          <cell r="K72">
            <v>0</v>
          </cell>
          <cell r="M72">
            <v>17</v>
          </cell>
          <cell r="N72" t="str">
            <v>035</v>
          </cell>
          <cell r="O72">
            <v>0</v>
          </cell>
          <cell r="P72">
            <v>0</v>
          </cell>
          <cell r="Q72">
            <v>1</v>
          </cell>
          <cell r="R72">
            <v>0</v>
          </cell>
          <cell r="S72">
            <v>1</v>
          </cell>
          <cell r="T72">
            <v>0</v>
          </cell>
          <cell r="U72">
            <v>0</v>
          </cell>
          <cell r="V72">
            <v>0</v>
          </cell>
          <cell r="W72">
            <v>0</v>
          </cell>
          <cell r="X72">
            <v>1</v>
          </cell>
        </row>
        <row r="73">
          <cell r="A73">
            <v>71</v>
          </cell>
          <cell r="B73">
            <v>2389</v>
          </cell>
          <cell r="C73">
            <v>1</v>
          </cell>
          <cell r="D73">
            <v>0</v>
          </cell>
          <cell r="E73">
            <v>0</v>
          </cell>
          <cell r="F73">
            <v>1</v>
          </cell>
          <cell r="G73">
            <v>1</v>
          </cell>
          <cell r="H73">
            <v>1</v>
          </cell>
          <cell r="I73">
            <v>1</v>
          </cell>
          <cell r="J73">
            <v>0</v>
          </cell>
          <cell r="K73">
            <v>0</v>
          </cell>
          <cell r="M73">
            <v>18</v>
          </cell>
          <cell r="N73" t="str">
            <v>036</v>
          </cell>
          <cell r="O73">
            <v>0</v>
          </cell>
          <cell r="P73">
            <v>0</v>
          </cell>
          <cell r="Q73">
            <v>1</v>
          </cell>
          <cell r="R73">
            <v>0</v>
          </cell>
          <cell r="S73">
            <v>0</v>
          </cell>
          <cell r="T73">
            <v>1</v>
          </cell>
          <cell r="U73">
            <v>0</v>
          </cell>
          <cell r="V73">
            <v>0</v>
          </cell>
          <cell r="W73">
            <v>0</v>
          </cell>
          <cell r="X73">
            <v>1</v>
          </cell>
        </row>
        <row r="74">
          <cell r="A74">
            <v>72</v>
          </cell>
          <cell r="B74">
            <v>2456</v>
          </cell>
          <cell r="C74">
            <v>1</v>
          </cell>
          <cell r="D74">
            <v>0</v>
          </cell>
          <cell r="E74">
            <v>1</v>
          </cell>
          <cell r="F74">
            <v>0</v>
          </cell>
          <cell r="G74">
            <v>0</v>
          </cell>
          <cell r="H74">
            <v>0</v>
          </cell>
          <cell r="I74">
            <v>1</v>
          </cell>
          <cell r="J74">
            <v>1</v>
          </cell>
          <cell r="K74">
            <v>1</v>
          </cell>
          <cell r="M74">
            <v>19</v>
          </cell>
          <cell r="N74" t="str">
            <v>037</v>
          </cell>
          <cell r="O74">
            <v>0</v>
          </cell>
          <cell r="P74">
            <v>0</v>
          </cell>
          <cell r="Q74">
            <v>1</v>
          </cell>
          <cell r="R74">
            <v>0</v>
          </cell>
          <cell r="S74">
            <v>0</v>
          </cell>
          <cell r="T74">
            <v>0</v>
          </cell>
          <cell r="U74">
            <v>1</v>
          </cell>
          <cell r="V74">
            <v>0</v>
          </cell>
          <cell r="W74">
            <v>0</v>
          </cell>
          <cell r="X74">
            <v>1</v>
          </cell>
        </row>
        <row r="75">
          <cell r="A75">
            <v>73</v>
          </cell>
          <cell r="B75">
            <v>2457</v>
          </cell>
          <cell r="C75">
            <v>1</v>
          </cell>
          <cell r="D75">
            <v>0</v>
          </cell>
          <cell r="E75">
            <v>1</v>
          </cell>
          <cell r="F75">
            <v>0</v>
          </cell>
          <cell r="G75">
            <v>0</v>
          </cell>
          <cell r="H75">
            <v>1</v>
          </cell>
          <cell r="I75">
            <v>0</v>
          </cell>
          <cell r="J75">
            <v>1</v>
          </cell>
          <cell r="K75">
            <v>1</v>
          </cell>
          <cell r="M75">
            <v>20</v>
          </cell>
          <cell r="N75" t="str">
            <v>038</v>
          </cell>
          <cell r="O75">
            <v>0</v>
          </cell>
          <cell r="P75">
            <v>0</v>
          </cell>
          <cell r="Q75">
            <v>1</v>
          </cell>
          <cell r="R75">
            <v>0</v>
          </cell>
          <cell r="S75">
            <v>0</v>
          </cell>
          <cell r="T75">
            <v>0</v>
          </cell>
          <cell r="U75">
            <v>0</v>
          </cell>
          <cell r="V75">
            <v>1</v>
          </cell>
          <cell r="W75">
            <v>0</v>
          </cell>
          <cell r="X75">
            <v>1</v>
          </cell>
        </row>
        <row r="76">
          <cell r="A76">
            <v>74</v>
          </cell>
          <cell r="B76">
            <v>2458</v>
          </cell>
          <cell r="C76">
            <v>1</v>
          </cell>
          <cell r="D76">
            <v>0</v>
          </cell>
          <cell r="E76">
            <v>1</v>
          </cell>
          <cell r="F76">
            <v>0</v>
          </cell>
          <cell r="G76">
            <v>0</v>
          </cell>
          <cell r="H76">
            <v>1</v>
          </cell>
          <cell r="I76">
            <v>1</v>
          </cell>
          <cell r="J76">
            <v>0</v>
          </cell>
          <cell r="K76">
            <v>1</v>
          </cell>
          <cell r="M76">
            <v>21</v>
          </cell>
          <cell r="N76" t="str">
            <v>039</v>
          </cell>
          <cell r="O76">
            <v>0</v>
          </cell>
          <cell r="P76">
            <v>0</v>
          </cell>
          <cell r="Q76">
            <v>1</v>
          </cell>
          <cell r="R76">
            <v>0</v>
          </cell>
          <cell r="S76">
            <v>0</v>
          </cell>
          <cell r="T76">
            <v>0</v>
          </cell>
          <cell r="U76">
            <v>0</v>
          </cell>
          <cell r="V76">
            <v>0</v>
          </cell>
          <cell r="W76">
            <v>1</v>
          </cell>
          <cell r="X76">
            <v>1</v>
          </cell>
        </row>
        <row r="77">
          <cell r="A77">
            <v>75</v>
          </cell>
          <cell r="B77">
            <v>2459</v>
          </cell>
          <cell r="C77">
            <v>1</v>
          </cell>
          <cell r="D77">
            <v>0</v>
          </cell>
          <cell r="E77">
            <v>1</v>
          </cell>
          <cell r="F77">
            <v>0</v>
          </cell>
          <cell r="G77">
            <v>0</v>
          </cell>
          <cell r="H77">
            <v>1</v>
          </cell>
          <cell r="I77">
            <v>1</v>
          </cell>
          <cell r="J77">
            <v>1</v>
          </cell>
          <cell r="K77">
            <v>0</v>
          </cell>
          <cell r="M77">
            <v>22</v>
          </cell>
          <cell r="N77" t="str">
            <v>045</v>
          </cell>
          <cell r="O77">
            <v>0</v>
          </cell>
          <cell r="P77">
            <v>0</v>
          </cell>
          <cell r="Q77">
            <v>0</v>
          </cell>
          <cell r="R77">
            <v>1</v>
          </cell>
          <cell r="S77">
            <v>1</v>
          </cell>
          <cell r="T77">
            <v>0</v>
          </cell>
          <cell r="U77">
            <v>0</v>
          </cell>
          <cell r="V77">
            <v>0</v>
          </cell>
          <cell r="W77">
            <v>0</v>
          </cell>
          <cell r="X77">
            <v>1</v>
          </cell>
        </row>
        <row r="78">
          <cell r="A78">
            <v>76</v>
          </cell>
          <cell r="B78">
            <v>2467</v>
          </cell>
          <cell r="C78">
            <v>1</v>
          </cell>
          <cell r="D78">
            <v>0</v>
          </cell>
          <cell r="E78">
            <v>1</v>
          </cell>
          <cell r="F78">
            <v>0</v>
          </cell>
          <cell r="G78">
            <v>1</v>
          </cell>
          <cell r="H78">
            <v>0</v>
          </cell>
          <cell r="I78">
            <v>0</v>
          </cell>
          <cell r="J78">
            <v>1</v>
          </cell>
          <cell r="K78">
            <v>1</v>
          </cell>
          <cell r="M78">
            <v>23</v>
          </cell>
          <cell r="N78" t="str">
            <v>046</v>
          </cell>
          <cell r="O78">
            <v>0</v>
          </cell>
          <cell r="P78">
            <v>0</v>
          </cell>
          <cell r="Q78">
            <v>0</v>
          </cell>
          <cell r="R78">
            <v>1</v>
          </cell>
          <cell r="S78">
            <v>0</v>
          </cell>
          <cell r="T78">
            <v>1</v>
          </cell>
          <cell r="U78">
            <v>0</v>
          </cell>
          <cell r="V78">
            <v>0</v>
          </cell>
          <cell r="W78">
            <v>0</v>
          </cell>
          <cell r="X78">
            <v>1</v>
          </cell>
        </row>
        <row r="79">
          <cell r="A79">
            <v>77</v>
          </cell>
          <cell r="B79">
            <v>2468</v>
          </cell>
          <cell r="C79">
            <v>1</v>
          </cell>
          <cell r="D79">
            <v>0</v>
          </cell>
          <cell r="E79">
            <v>1</v>
          </cell>
          <cell r="F79">
            <v>0</v>
          </cell>
          <cell r="G79">
            <v>1</v>
          </cell>
          <cell r="H79">
            <v>0</v>
          </cell>
          <cell r="I79">
            <v>1</v>
          </cell>
          <cell r="J79">
            <v>0</v>
          </cell>
          <cell r="K79">
            <v>1</v>
          </cell>
          <cell r="M79">
            <v>24</v>
          </cell>
          <cell r="N79" t="str">
            <v>047</v>
          </cell>
          <cell r="O79">
            <v>0</v>
          </cell>
          <cell r="P79">
            <v>0</v>
          </cell>
          <cell r="Q79">
            <v>0</v>
          </cell>
          <cell r="R79">
            <v>1</v>
          </cell>
          <cell r="S79">
            <v>0</v>
          </cell>
          <cell r="T79">
            <v>0</v>
          </cell>
          <cell r="U79">
            <v>1</v>
          </cell>
          <cell r="V79">
            <v>0</v>
          </cell>
          <cell r="W79">
            <v>0</v>
          </cell>
          <cell r="X79">
            <v>1</v>
          </cell>
        </row>
        <row r="80">
          <cell r="A80">
            <v>78</v>
          </cell>
          <cell r="B80">
            <v>2469</v>
          </cell>
          <cell r="C80">
            <v>1</v>
          </cell>
          <cell r="D80">
            <v>0</v>
          </cell>
          <cell r="E80">
            <v>1</v>
          </cell>
          <cell r="F80">
            <v>0</v>
          </cell>
          <cell r="G80">
            <v>1</v>
          </cell>
          <cell r="H80">
            <v>0</v>
          </cell>
          <cell r="I80">
            <v>1</v>
          </cell>
          <cell r="J80">
            <v>1</v>
          </cell>
          <cell r="K80">
            <v>0</v>
          </cell>
          <cell r="M80">
            <v>25</v>
          </cell>
          <cell r="N80" t="str">
            <v>048</v>
          </cell>
          <cell r="O80">
            <v>0</v>
          </cell>
          <cell r="P80">
            <v>0</v>
          </cell>
          <cell r="Q80">
            <v>0</v>
          </cell>
          <cell r="R80">
            <v>1</v>
          </cell>
          <cell r="S80">
            <v>0</v>
          </cell>
          <cell r="T80">
            <v>0</v>
          </cell>
          <cell r="U80">
            <v>0</v>
          </cell>
          <cell r="V80">
            <v>1</v>
          </cell>
          <cell r="W80">
            <v>0</v>
          </cell>
          <cell r="X80">
            <v>1</v>
          </cell>
        </row>
        <row r="81">
          <cell r="A81">
            <v>79</v>
          </cell>
          <cell r="B81">
            <v>2478</v>
          </cell>
          <cell r="C81">
            <v>1</v>
          </cell>
          <cell r="D81">
            <v>0</v>
          </cell>
          <cell r="E81">
            <v>1</v>
          </cell>
          <cell r="F81">
            <v>0</v>
          </cell>
          <cell r="G81">
            <v>1</v>
          </cell>
          <cell r="H81">
            <v>1</v>
          </cell>
          <cell r="I81">
            <v>0</v>
          </cell>
          <cell r="J81">
            <v>0</v>
          </cell>
          <cell r="K81">
            <v>1</v>
          </cell>
          <cell r="M81">
            <v>26</v>
          </cell>
          <cell r="N81" t="str">
            <v>049</v>
          </cell>
          <cell r="O81">
            <v>0</v>
          </cell>
          <cell r="P81">
            <v>0</v>
          </cell>
          <cell r="Q81">
            <v>0</v>
          </cell>
          <cell r="R81">
            <v>1</v>
          </cell>
          <cell r="S81">
            <v>0</v>
          </cell>
          <cell r="T81">
            <v>0</v>
          </cell>
          <cell r="U81">
            <v>0</v>
          </cell>
          <cell r="V81">
            <v>0</v>
          </cell>
          <cell r="W81">
            <v>1</v>
          </cell>
          <cell r="X81">
            <v>1</v>
          </cell>
        </row>
        <row r="82">
          <cell r="A82">
            <v>80</v>
          </cell>
          <cell r="B82">
            <v>2479</v>
          </cell>
          <cell r="C82">
            <v>1</v>
          </cell>
          <cell r="D82">
            <v>0</v>
          </cell>
          <cell r="E82">
            <v>1</v>
          </cell>
          <cell r="F82">
            <v>0</v>
          </cell>
          <cell r="G82">
            <v>1</v>
          </cell>
          <cell r="H82">
            <v>1</v>
          </cell>
          <cell r="I82">
            <v>0</v>
          </cell>
          <cell r="J82">
            <v>1</v>
          </cell>
          <cell r="K82">
            <v>0</v>
          </cell>
          <cell r="M82">
            <v>27</v>
          </cell>
          <cell r="N82" t="str">
            <v>056</v>
          </cell>
          <cell r="O82">
            <v>0</v>
          </cell>
          <cell r="P82">
            <v>0</v>
          </cell>
          <cell r="Q82">
            <v>0</v>
          </cell>
          <cell r="R82">
            <v>0</v>
          </cell>
          <cell r="S82">
            <v>1</v>
          </cell>
          <cell r="T82">
            <v>1</v>
          </cell>
          <cell r="U82">
            <v>0</v>
          </cell>
          <cell r="V82">
            <v>0</v>
          </cell>
          <cell r="W82">
            <v>0</v>
          </cell>
          <cell r="X82">
            <v>1</v>
          </cell>
        </row>
        <row r="83">
          <cell r="A83">
            <v>81</v>
          </cell>
          <cell r="B83">
            <v>2489</v>
          </cell>
          <cell r="C83">
            <v>1</v>
          </cell>
          <cell r="D83">
            <v>0</v>
          </cell>
          <cell r="E83">
            <v>1</v>
          </cell>
          <cell r="F83">
            <v>0</v>
          </cell>
          <cell r="G83">
            <v>1</v>
          </cell>
          <cell r="H83">
            <v>1</v>
          </cell>
          <cell r="I83">
            <v>1</v>
          </cell>
          <cell r="J83">
            <v>0</v>
          </cell>
          <cell r="K83">
            <v>0</v>
          </cell>
          <cell r="M83">
            <v>28</v>
          </cell>
          <cell r="N83" t="str">
            <v>057</v>
          </cell>
          <cell r="O83">
            <v>0</v>
          </cell>
          <cell r="P83">
            <v>0</v>
          </cell>
          <cell r="Q83">
            <v>0</v>
          </cell>
          <cell r="R83">
            <v>0</v>
          </cell>
          <cell r="S83">
            <v>1</v>
          </cell>
          <cell r="T83">
            <v>0</v>
          </cell>
          <cell r="U83">
            <v>1</v>
          </cell>
          <cell r="V83">
            <v>0</v>
          </cell>
          <cell r="W83">
            <v>0</v>
          </cell>
          <cell r="X83">
            <v>1</v>
          </cell>
        </row>
        <row r="84">
          <cell r="A84">
            <v>82</v>
          </cell>
          <cell r="B84">
            <v>2567</v>
          </cell>
          <cell r="C84">
            <v>1</v>
          </cell>
          <cell r="D84">
            <v>0</v>
          </cell>
          <cell r="E84">
            <v>1</v>
          </cell>
          <cell r="F84">
            <v>1</v>
          </cell>
          <cell r="G84">
            <v>0</v>
          </cell>
          <cell r="H84">
            <v>0</v>
          </cell>
          <cell r="I84">
            <v>0</v>
          </cell>
          <cell r="J84">
            <v>1</v>
          </cell>
          <cell r="K84">
            <v>1</v>
          </cell>
          <cell r="M84">
            <v>29</v>
          </cell>
          <cell r="N84" t="str">
            <v>058</v>
          </cell>
          <cell r="O84">
            <v>0</v>
          </cell>
          <cell r="P84">
            <v>0</v>
          </cell>
          <cell r="Q84">
            <v>0</v>
          </cell>
          <cell r="R84">
            <v>0</v>
          </cell>
          <cell r="S84">
            <v>1</v>
          </cell>
          <cell r="T84">
            <v>0</v>
          </cell>
          <cell r="U84">
            <v>0</v>
          </cell>
          <cell r="V84">
            <v>1</v>
          </cell>
          <cell r="W84">
            <v>0</v>
          </cell>
          <cell r="X84">
            <v>1</v>
          </cell>
        </row>
        <row r="85">
          <cell r="A85">
            <v>83</v>
          </cell>
          <cell r="B85">
            <v>2568</v>
          </cell>
          <cell r="C85">
            <v>1</v>
          </cell>
          <cell r="D85">
            <v>0</v>
          </cell>
          <cell r="E85">
            <v>1</v>
          </cell>
          <cell r="F85">
            <v>1</v>
          </cell>
          <cell r="G85">
            <v>0</v>
          </cell>
          <cell r="H85">
            <v>0</v>
          </cell>
          <cell r="I85">
            <v>1</v>
          </cell>
          <cell r="J85">
            <v>0</v>
          </cell>
          <cell r="K85">
            <v>1</v>
          </cell>
          <cell r="M85">
            <v>30</v>
          </cell>
          <cell r="N85" t="str">
            <v>059</v>
          </cell>
          <cell r="O85">
            <v>0</v>
          </cell>
          <cell r="P85">
            <v>0</v>
          </cell>
          <cell r="Q85">
            <v>0</v>
          </cell>
          <cell r="R85">
            <v>0</v>
          </cell>
          <cell r="S85">
            <v>1</v>
          </cell>
          <cell r="T85">
            <v>0</v>
          </cell>
          <cell r="U85">
            <v>0</v>
          </cell>
          <cell r="V85">
            <v>0</v>
          </cell>
          <cell r="W85">
            <v>1</v>
          </cell>
          <cell r="X85">
            <v>1</v>
          </cell>
        </row>
        <row r="86">
          <cell r="A86">
            <v>84</v>
          </cell>
          <cell r="B86">
            <v>2569</v>
          </cell>
          <cell r="C86">
            <v>1</v>
          </cell>
          <cell r="D86">
            <v>0</v>
          </cell>
          <cell r="E86">
            <v>1</v>
          </cell>
          <cell r="F86">
            <v>1</v>
          </cell>
          <cell r="G86">
            <v>0</v>
          </cell>
          <cell r="H86">
            <v>0</v>
          </cell>
          <cell r="I86">
            <v>1</v>
          </cell>
          <cell r="J86">
            <v>1</v>
          </cell>
          <cell r="K86">
            <v>0</v>
          </cell>
          <cell r="M86">
            <v>31</v>
          </cell>
          <cell r="N86" t="str">
            <v>067</v>
          </cell>
          <cell r="O86">
            <v>0</v>
          </cell>
          <cell r="P86">
            <v>0</v>
          </cell>
          <cell r="Q86">
            <v>0</v>
          </cell>
          <cell r="R86">
            <v>0</v>
          </cell>
          <cell r="S86">
            <v>0</v>
          </cell>
          <cell r="T86">
            <v>1</v>
          </cell>
          <cell r="U86">
            <v>1</v>
          </cell>
          <cell r="V86">
            <v>0</v>
          </cell>
          <cell r="W86">
            <v>0</v>
          </cell>
          <cell r="X86">
            <v>1</v>
          </cell>
        </row>
        <row r="87">
          <cell r="A87">
            <v>85</v>
          </cell>
          <cell r="B87">
            <v>2578</v>
          </cell>
          <cell r="C87">
            <v>1</v>
          </cell>
          <cell r="D87">
            <v>0</v>
          </cell>
          <cell r="E87">
            <v>1</v>
          </cell>
          <cell r="F87">
            <v>1</v>
          </cell>
          <cell r="G87">
            <v>0</v>
          </cell>
          <cell r="H87">
            <v>1</v>
          </cell>
          <cell r="I87">
            <v>0</v>
          </cell>
          <cell r="J87">
            <v>0</v>
          </cell>
          <cell r="K87">
            <v>1</v>
          </cell>
          <cell r="M87">
            <v>32</v>
          </cell>
          <cell r="N87" t="str">
            <v>068</v>
          </cell>
          <cell r="O87">
            <v>0</v>
          </cell>
          <cell r="P87">
            <v>0</v>
          </cell>
          <cell r="Q87">
            <v>0</v>
          </cell>
          <cell r="R87">
            <v>0</v>
          </cell>
          <cell r="S87">
            <v>0</v>
          </cell>
          <cell r="T87">
            <v>1</v>
          </cell>
          <cell r="U87">
            <v>0</v>
          </cell>
          <cell r="V87">
            <v>1</v>
          </cell>
          <cell r="W87">
            <v>0</v>
          </cell>
          <cell r="X87">
            <v>1</v>
          </cell>
        </row>
        <row r="88">
          <cell r="A88">
            <v>86</v>
          </cell>
          <cell r="B88">
            <v>2579</v>
          </cell>
          <cell r="C88">
            <v>1</v>
          </cell>
          <cell r="D88">
            <v>0</v>
          </cell>
          <cell r="E88">
            <v>1</v>
          </cell>
          <cell r="F88">
            <v>1</v>
          </cell>
          <cell r="G88">
            <v>0</v>
          </cell>
          <cell r="H88">
            <v>1</v>
          </cell>
          <cell r="I88">
            <v>0</v>
          </cell>
          <cell r="J88">
            <v>1</v>
          </cell>
          <cell r="K88">
            <v>0</v>
          </cell>
          <cell r="M88">
            <v>33</v>
          </cell>
          <cell r="N88" t="str">
            <v>069</v>
          </cell>
          <cell r="O88">
            <v>0</v>
          </cell>
          <cell r="P88">
            <v>0</v>
          </cell>
          <cell r="Q88">
            <v>0</v>
          </cell>
          <cell r="R88">
            <v>0</v>
          </cell>
          <cell r="S88">
            <v>0</v>
          </cell>
          <cell r="T88">
            <v>1</v>
          </cell>
          <cell r="U88">
            <v>0</v>
          </cell>
          <cell r="V88">
            <v>0</v>
          </cell>
          <cell r="W88">
            <v>1</v>
          </cell>
          <cell r="X88">
            <v>1</v>
          </cell>
        </row>
        <row r="89">
          <cell r="A89">
            <v>87</v>
          </cell>
          <cell r="B89">
            <v>2589</v>
          </cell>
          <cell r="C89">
            <v>1</v>
          </cell>
          <cell r="D89">
            <v>0</v>
          </cell>
          <cell r="E89">
            <v>1</v>
          </cell>
          <cell r="F89">
            <v>1</v>
          </cell>
          <cell r="G89">
            <v>0</v>
          </cell>
          <cell r="H89">
            <v>1</v>
          </cell>
          <cell r="I89">
            <v>1</v>
          </cell>
          <cell r="J89">
            <v>0</v>
          </cell>
          <cell r="K89">
            <v>0</v>
          </cell>
          <cell r="M89">
            <v>34</v>
          </cell>
          <cell r="N89" t="str">
            <v>078</v>
          </cell>
          <cell r="O89">
            <v>0</v>
          </cell>
          <cell r="P89">
            <v>0</v>
          </cell>
          <cell r="Q89">
            <v>0</v>
          </cell>
          <cell r="R89">
            <v>0</v>
          </cell>
          <cell r="S89">
            <v>0</v>
          </cell>
          <cell r="T89">
            <v>0</v>
          </cell>
          <cell r="U89">
            <v>1</v>
          </cell>
          <cell r="V89">
            <v>1</v>
          </cell>
          <cell r="W89">
            <v>0</v>
          </cell>
          <cell r="X89">
            <v>1</v>
          </cell>
        </row>
        <row r="90">
          <cell r="A90">
            <v>88</v>
          </cell>
          <cell r="B90">
            <v>2678</v>
          </cell>
          <cell r="C90">
            <v>1</v>
          </cell>
          <cell r="D90">
            <v>0</v>
          </cell>
          <cell r="E90">
            <v>1</v>
          </cell>
          <cell r="F90">
            <v>1</v>
          </cell>
          <cell r="G90">
            <v>1</v>
          </cell>
          <cell r="H90">
            <v>0</v>
          </cell>
          <cell r="I90">
            <v>0</v>
          </cell>
          <cell r="J90">
            <v>0</v>
          </cell>
          <cell r="K90">
            <v>1</v>
          </cell>
          <cell r="M90">
            <v>35</v>
          </cell>
          <cell r="N90" t="str">
            <v>079</v>
          </cell>
          <cell r="O90">
            <v>0</v>
          </cell>
          <cell r="P90">
            <v>0</v>
          </cell>
          <cell r="Q90">
            <v>0</v>
          </cell>
          <cell r="R90">
            <v>0</v>
          </cell>
          <cell r="S90">
            <v>0</v>
          </cell>
          <cell r="T90">
            <v>0</v>
          </cell>
          <cell r="U90">
            <v>1</v>
          </cell>
          <cell r="V90">
            <v>0</v>
          </cell>
          <cell r="W90">
            <v>1</v>
          </cell>
          <cell r="X90">
            <v>1</v>
          </cell>
        </row>
        <row r="91">
          <cell r="A91">
            <v>89</v>
          </cell>
          <cell r="B91">
            <v>2679</v>
          </cell>
          <cell r="C91">
            <v>1</v>
          </cell>
          <cell r="D91">
            <v>0</v>
          </cell>
          <cell r="E91">
            <v>1</v>
          </cell>
          <cell r="F91">
            <v>1</v>
          </cell>
          <cell r="G91">
            <v>1</v>
          </cell>
          <cell r="H91">
            <v>0</v>
          </cell>
          <cell r="I91">
            <v>0</v>
          </cell>
          <cell r="J91">
            <v>1</v>
          </cell>
          <cell r="K91">
            <v>0</v>
          </cell>
          <cell r="M91">
            <v>36</v>
          </cell>
          <cell r="N91" t="str">
            <v>089</v>
          </cell>
          <cell r="O91">
            <v>0</v>
          </cell>
          <cell r="P91">
            <v>0</v>
          </cell>
          <cell r="Q91">
            <v>0</v>
          </cell>
          <cell r="R91">
            <v>0</v>
          </cell>
          <cell r="S91">
            <v>0</v>
          </cell>
          <cell r="T91">
            <v>0</v>
          </cell>
          <cell r="U91">
            <v>0</v>
          </cell>
          <cell r="V91">
            <v>1</v>
          </cell>
          <cell r="W91">
            <v>1</v>
          </cell>
          <cell r="X91">
            <v>1</v>
          </cell>
        </row>
        <row r="92">
          <cell r="A92">
            <v>90</v>
          </cell>
          <cell r="B92">
            <v>2689</v>
          </cell>
          <cell r="C92">
            <v>1</v>
          </cell>
          <cell r="D92">
            <v>0</v>
          </cell>
          <cell r="E92">
            <v>1</v>
          </cell>
          <cell r="F92">
            <v>1</v>
          </cell>
          <cell r="G92">
            <v>1</v>
          </cell>
          <cell r="H92">
            <v>0</v>
          </cell>
          <cell r="I92">
            <v>1</v>
          </cell>
          <cell r="J92">
            <v>0</v>
          </cell>
          <cell r="K92">
            <v>0</v>
          </cell>
          <cell r="M92">
            <v>37</v>
          </cell>
          <cell r="N92" t="str">
            <v>123</v>
          </cell>
          <cell r="O92">
            <v>1</v>
          </cell>
          <cell r="P92">
            <v>1</v>
          </cell>
          <cell r="Q92">
            <v>1</v>
          </cell>
          <cell r="R92">
            <v>0</v>
          </cell>
          <cell r="S92">
            <v>0</v>
          </cell>
          <cell r="T92">
            <v>0</v>
          </cell>
          <cell r="U92">
            <v>0</v>
          </cell>
          <cell r="V92">
            <v>0</v>
          </cell>
          <cell r="W92">
            <v>0</v>
          </cell>
          <cell r="X92">
            <v>0</v>
          </cell>
        </row>
        <row r="93">
          <cell r="A93">
            <v>91</v>
          </cell>
          <cell r="B93">
            <v>2789</v>
          </cell>
          <cell r="C93">
            <v>1</v>
          </cell>
          <cell r="D93">
            <v>0</v>
          </cell>
          <cell r="E93">
            <v>1</v>
          </cell>
          <cell r="F93">
            <v>1</v>
          </cell>
          <cell r="G93">
            <v>1</v>
          </cell>
          <cell r="H93">
            <v>1</v>
          </cell>
          <cell r="I93">
            <v>0</v>
          </cell>
          <cell r="J93">
            <v>0</v>
          </cell>
          <cell r="K93">
            <v>0</v>
          </cell>
          <cell r="M93">
            <v>38</v>
          </cell>
          <cell r="N93" t="str">
            <v>124</v>
          </cell>
          <cell r="O93">
            <v>1</v>
          </cell>
          <cell r="P93">
            <v>1</v>
          </cell>
          <cell r="Q93">
            <v>0</v>
          </cell>
          <cell r="R93">
            <v>1</v>
          </cell>
          <cell r="S93">
            <v>0</v>
          </cell>
          <cell r="T93">
            <v>0</v>
          </cell>
          <cell r="U93">
            <v>0</v>
          </cell>
          <cell r="V93">
            <v>0</v>
          </cell>
          <cell r="W93">
            <v>0</v>
          </cell>
          <cell r="X93">
            <v>0</v>
          </cell>
        </row>
        <row r="94">
          <cell r="A94">
            <v>92</v>
          </cell>
          <cell r="B94">
            <v>3456</v>
          </cell>
          <cell r="C94">
            <v>1</v>
          </cell>
          <cell r="D94">
            <v>1</v>
          </cell>
          <cell r="E94">
            <v>0</v>
          </cell>
          <cell r="F94">
            <v>0</v>
          </cell>
          <cell r="G94">
            <v>0</v>
          </cell>
          <cell r="H94">
            <v>0</v>
          </cell>
          <cell r="I94">
            <v>1</v>
          </cell>
          <cell r="J94">
            <v>1</v>
          </cell>
          <cell r="K94">
            <v>1</v>
          </cell>
          <cell r="M94">
            <v>39</v>
          </cell>
          <cell r="N94" t="str">
            <v>125</v>
          </cell>
          <cell r="O94">
            <v>1</v>
          </cell>
          <cell r="P94">
            <v>1</v>
          </cell>
          <cell r="Q94">
            <v>0</v>
          </cell>
          <cell r="R94">
            <v>0</v>
          </cell>
          <cell r="S94">
            <v>1</v>
          </cell>
          <cell r="T94">
            <v>0</v>
          </cell>
          <cell r="U94">
            <v>0</v>
          </cell>
          <cell r="V94">
            <v>0</v>
          </cell>
          <cell r="W94">
            <v>0</v>
          </cell>
          <cell r="X94">
            <v>0</v>
          </cell>
        </row>
        <row r="95">
          <cell r="A95">
            <v>93</v>
          </cell>
          <cell r="B95">
            <v>3457</v>
          </cell>
          <cell r="C95">
            <v>1</v>
          </cell>
          <cell r="D95">
            <v>1</v>
          </cell>
          <cell r="E95">
            <v>0</v>
          </cell>
          <cell r="F95">
            <v>0</v>
          </cell>
          <cell r="G95">
            <v>0</v>
          </cell>
          <cell r="H95">
            <v>1</v>
          </cell>
          <cell r="I95">
            <v>0</v>
          </cell>
          <cell r="J95">
            <v>1</v>
          </cell>
          <cell r="K95">
            <v>1</v>
          </cell>
          <cell r="M95">
            <v>40</v>
          </cell>
          <cell r="N95" t="str">
            <v>126</v>
          </cell>
          <cell r="O95">
            <v>1</v>
          </cell>
          <cell r="P95">
            <v>1</v>
          </cell>
          <cell r="Q95">
            <v>0</v>
          </cell>
          <cell r="R95">
            <v>0</v>
          </cell>
          <cell r="S95">
            <v>0</v>
          </cell>
          <cell r="T95">
            <v>1</v>
          </cell>
          <cell r="U95">
            <v>0</v>
          </cell>
          <cell r="V95">
            <v>0</v>
          </cell>
          <cell r="W95">
            <v>0</v>
          </cell>
          <cell r="X95">
            <v>0</v>
          </cell>
        </row>
        <row r="96">
          <cell r="A96">
            <v>94</v>
          </cell>
          <cell r="B96">
            <v>3458</v>
          </cell>
          <cell r="C96">
            <v>1</v>
          </cell>
          <cell r="D96">
            <v>1</v>
          </cell>
          <cell r="E96">
            <v>0</v>
          </cell>
          <cell r="F96">
            <v>0</v>
          </cell>
          <cell r="G96">
            <v>0</v>
          </cell>
          <cell r="H96">
            <v>1</v>
          </cell>
          <cell r="I96">
            <v>1</v>
          </cell>
          <cell r="J96">
            <v>0</v>
          </cell>
          <cell r="K96">
            <v>1</v>
          </cell>
          <cell r="M96">
            <v>41</v>
          </cell>
          <cell r="N96" t="str">
            <v>127</v>
          </cell>
          <cell r="O96">
            <v>1</v>
          </cell>
          <cell r="P96">
            <v>1</v>
          </cell>
          <cell r="Q96">
            <v>0</v>
          </cell>
          <cell r="R96">
            <v>0</v>
          </cell>
          <cell r="S96">
            <v>0</v>
          </cell>
          <cell r="T96">
            <v>0</v>
          </cell>
          <cell r="U96">
            <v>1</v>
          </cell>
          <cell r="V96">
            <v>0</v>
          </cell>
          <cell r="W96">
            <v>0</v>
          </cell>
          <cell r="X96">
            <v>0</v>
          </cell>
        </row>
        <row r="97">
          <cell r="A97">
            <v>95</v>
          </cell>
          <cell r="B97">
            <v>3459</v>
          </cell>
          <cell r="C97">
            <v>1</v>
          </cell>
          <cell r="D97">
            <v>1</v>
          </cell>
          <cell r="E97">
            <v>0</v>
          </cell>
          <cell r="F97">
            <v>0</v>
          </cell>
          <cell r="G97">
            <v>0</v>
          </cell>
          <cell r="H97">
            <v>1</v>
          </cell>
          <cell r="I97">
            <v>1</v>
          </cell>
          <cell r="J97">
            <v>1</v>
          </cell>
          <cell r="K97">
            <v>0</v>
          </cell>
          <cell r="M97">
            <v>42</v>
          </cell>
          <cell r="N97" t="str">
            <v>128</v>
          </cell>
          <cell r="O97">
            <v>1</v>
          </cell>
          <cell r="P97">
            <v>1</v>
          </cell>
          <cell r="Q97">
            <v>0</v>
          </cell>
          <cell r="R97">
            <v>0</v>
          </cell>
          <cell r="S97">
            <v>0</v>
          </cell>
          <cell r="T97">
            <v>0</v>
          </cell>
          <cell r="U97">
            <v>0</v>
          </cell>
          <cell r="V97">
            <v>1</v>
          </cell>
          <cell r="W97">
            <v>0</v>
          </cell>
          <cell r="X97">
            <v>0</v>
          </cell>
        </row>
        <row r="98">
          <cell r="A98">
            <v>96</v>
          </cell>
          <cell r="B98">
            <v>3467</v>
          </cell>
          <cell r="C98">
            <v>1</v>
          </cell>
          <cell r="D98">
            <v>1</v>
          </cell>
          <cell r="E98">
            <v>0</v>
          </cell>
          <cell r="F98">
            <v>0</v>
          </cell>
          <cell r="G98">
            <v>1</v>
          </cell>
          <cell r="H98">
            <v>0</v>
          </cell>
          <cell r="I98">
            <v>0</v>
          </cell>
          <cell r="J98">
            <v>1</v>
          </cell>
          <cell r="K98">
            <v>1</v>
          </cell>
          <cell r="M98">
            <v>43</v>
          </cell>
          <cell r="N98" t="str">
            <v>129</v>
          </cell>
          <cell r="O98">
            <v>1</v>
          </cell>
          <cell r="P98">
            <v>1</v>
          </cell>
          <cell r="Q98">
            <v>0</v>
          </cell>
          <cell r="R98">
            <v>0</v>
          </cell>
          <cell r="S98">
            <v>0</v>
          </cell>
          <cell r="T98">
            <v>0</v>
          </cell>
          <cell r="U98">
            <v>0</v>
          </cell>
          <cell r="V98">
            <v>0</v>
          </cell>
          <cell r="W98">
            <v>1</v>
          </cell>
          <cell r="X98">
            <v>0</v>
          </cell>
        </row>
        <row r="99">
          <cell r="A99">
            <v>97</v>
          </cell>
          <cell r="B99">
            <v>3468</v>
          </cell>
          <cell r="C99">
            <v>1</v>
          </cell>
          <cell r="D99">
            <v>1</v>
          </cell>
          <cell r="E99">
            <v>0</v>
          </cell>
          <cell r="F99">
            <v>0</v>
          </cell>
          <cell r="G99">
            <v>1</v>
          </cell>
          <cell r="H99">
            <v>0</v>
          </cell>
          <cell r="I99">
            <v>1</v>
          </cell>
          <cell r="J99">
            <v>0</v>
          </cell>
          <cell r="K99">
            <v>1</v>
          </cell>
          <cell r="M99">
            <v>44</v>
          </cell>
          <cell r="N99" t="str">
            <v>134</v>
          </cell>
          <cell r="O99">
            <v>1</v>
          </cell>
          <cell r="P99">
            <v>0</v>
          </cell>
          <cell r="Q99">
            <v>1</v>
          </cell>
          <cell r="R99">
            <v>1</v>
          </cell>
          <cell r="S99">
            <v>0</v>
          </cell>
          <cell r="T99">
            <v>0</v>
          </cell>
          <cell r="U99">
            <v>0</v>
          </cell>
          <cell r="V99">
            <v>0</v>
          </cell>
          <cell r="W99">
            <v>0</v>
          </cell>
          <cell r="X99">
            <v>0</v>
          </cell>
        </row>
        <row r="100">
          <cell r="A100">
            <v>98</v>
          </cell>
          <cell r="B100">
            <v>3469</v>
          </cell>
          <cell r="C100">
            <v>1</v>
          </cell>
          <cell r="D100">
            <v>1</v>
          </cell>
          <cell r="E100">
            <v>0</v>
          </cell>
          <cell r="F100">
            <v>0</v>
          </cell>
          <cell r="G100">
            <v>1</v>
          </cell>
          <cell r="H100">
            <v>0</v>
          </cell>
          <cell r="I100">
            <v>1</v>
          </cell>
          <cell r="J100">
            <v>1</v>
          </cell>
          <cell r="K100">
            <v>0</v>
          </cell>
          <cell r="M100">
            <v>45</v>
          </cell>
          <cell r="N100" t="str">
            <v>135</v>
          </cell>
          <cell r="O100">
            <v>1</v>
          </cell>
          <cell r="P100">
            <v>0</v>
          </cell>
          <cell r="Q100">
            <v>1</v>
          </cell>
          <cell r="R100">
            <v>0</v>
          </cell>
          <cell r="S100">
            <v>1</v>
          </cell>
          <cell r="T100">
            <v>0</v>
          </cell>
          <cell r="U100">
            <v>0</v>
          </cell>
          <cell r="V100">
            <v>0</v>
          </cell>
          <cell r="W100">
            <v>0</v>
          </cell>
          <cell r="X100">
            <v>0</v>
          </cell>
        </row>
        <row r="101">
          <cell r="A101">
            <v>99</v>
          </cell>
          <cell r="B101">
            <v>3478</v>
          </cell>
          <cell r="C101">
            <v>1</v>
          </cell>
          <cell r="D101">
            <v>1</v>
          </cell>
          <cell r="E101">
            <v>0</v>
          </cell>
          <cell r="F101">
            <v>0</v>
          </cell>
          <cell r="G101">
            <v>1</v>
          </cell>
          <cell r="H101">
            <v>1</v>
          </cell>
          <cell r="I101">
            <v>0</v>
          </cell>
          <cell r="J101">
            <v>0</v>
          </cell>
          <cell r="K101">
            <v>1</v>
          </cell>
          <cell r="M101">
            <v>46</v>
          </cell>
          <cell r="N101" t="str">
            <v>136</v>
          </cell>
          <cell r="O101">
            <v>1</v>
          </cell>
          <cell r="P101">
            <v>0</v>
          </cell>
          <cell r="Q101">
            <v>1</v>
          </cell>
          <cell r="R101">
            <v>0</v>
          </cell>
          <cell r="S101">
            <v>0</v>
          </cell>
          <cell r="T101">
            <v>1</v>
          </cell>
          <cell r="U101">
            <v>0</v>
          </cell>
          <cell r="V101">
            <v>0</v>
          </cell>
          <cell r="W101">
            <v>0</v>
          </cell>
          <cell r="X101">
            <v>0</v>
          </cell>
        </row>
        <row r="102">
          <cell r="A102">
            <v>100</v>
          </cell>
          <cell r="B102">
            <v>3479</v>
          </cell>
          <cell r="C102">
            <v>1</v>
          </cell>
          <cell r="D102">
            <v>1</v>
          </cell>
          <cell r="E102">
            <v>0</v>
          </cell>
          <cell r="F102">
            <v>0</v>
          </cell>
          <cell r="G102">
            <v>1</v>
          </cell>
          <cell r="H102">
            <v>1</v>
          </cell>
          <cell r="I102">
            <v>0</v>
          </cell>
          <cell r="J102">
            <v>1</v>
          </cell>
          <cell r="K102">
            <v>0</v>
          </cell>
          <cell r="M102">
            <v>47</v>
          </cell>
          <cell r="N102" t="str">
            <v>137</v>
          </cell>
          <cell r="O102">
            <v>1</v>
          </cell>
          <cell r="P102">
            <v>0</v>
          </cell>
          <cell r="Q102">
            <v>1</v>
          </cell>
          <cell r="R102">
            <v>0</v>
          </cell>
          <cell r="S102">
            <v>0</v>
          </cell>
          <cell r="T102">
            <v>0</v>
          </cell>
          <cell r="U102">
            <v>1</v>
          </cell>
          <cell r="V102">
            <v>0</v>
          </cell>
          <cell r="W102">
            <v>0</v>
          </cell>
          <cell r="X102">
            <v>0</v>
          </cell>
        </row>
        <row r="103">
          <cell r="A103">
            <v>101</v>
          </cell>
          <cell r="B103">
            <v>3489</v>
          </cell>
          <cell r="C103">
            <v>1</v>
          </cell>
          <cell r="D103">
            <v>1</v>
          </cell>
          <cell r="E103">
            <v>0</v>
          </cell>
          <cell r="F103">
            <v>0</v>
          </cell>
          <cell r="G103">
            <v>1</v>
          </cell>
          <cell r="H103">
            <v>1</v>
          </cell>
          <cell r="I103">
            <v>1</v>
          </cell>
          <cell r="J103">
            <v>0</v>
          </cell>
          <cell r="K103">
            <v>0</v>
          </cell>
          <cell r="M103">
            <v>48</v>
          </cell>
          <cell r="N103" t="str">
            <v>138</v>
          </cell>
          <cell r="O103">
            <v>1</v>
          </cell>
          <cell r="P103">
            <v>0</v>
          </cell>
          <cell r="Q103">
            <v>1</v>
          </cell>
          <cell r="R103">
            <v>0</v>
          </cell>
          <cell r="S103">
            <v>0</v>
          </cell>
          <cell r="T103">
            <v>0</v>
          </cell>
          <cell r="U103">
            <v>0</v>
          </cell>
          <cell r="V103">
            <v>1</v>
          </cell>
          <cell r="W103">
            <v>0</v>
          </cell>
          <cell r="X103">
            <v>0</v>
          </cell>
        </row>
        <row r="104">
          <cell r="A104">
            <v>102</v>
          </cell>
          <cell r="B104">
            <v>3567</v>
          </cell>
          <cell r="C104">
            <v>1</v>
          </cell>
          <cell r="D104">
            <v>1</v>
          </cell>
          <cell r="E104">
            <v>0</v>
          </cell>
          <cell r="F104">
            <v>1</v>
          </cell>
          <cell r="G104">
            <v>0</v>
          </cell>
          <cell r="H104">
            <v>0</v>
          </cell>
          <cell r="I104">
            <v>0</v>
          </cell>
          <cell r="J104">
            <v>1</v>
          </cell>
          <cell r="K104">
            <v>1</v>
          </cell>
          <cell r="M104">
            <v>49</v>
          </cell>
          <cell r="N104" t="str">
            <v>139</v>
          </cell>
          <cell r="O104">
            <v>1</v>
          </cell>
          <cell r="P104">
            <v>0</v>
          </cell>
          <cell r="Q104">
            <v>1</v>
          </cell>
          <cell r="R104">
            <v>0</v>
          </cell>
          <cell r="S104">
            <v>0</v>
          </cell>
          <cell r="T104">
            <v>0</v>
          </cell>
          <cell r="U104">
            <v>0</v>
          </cell>
          <cell r="V104">
            <v>0</v>
          </cell>
          <cell r="W104">
            <v>1</v>
          </cell>
          <cell r="X104">
            <v>0</v>
          </cell>
        </row>
        <row r="105">
          <cell r="A105">
            <v>103</v>
          </cell>
          <cell r="B105">
            <v>3568</v>
          </cell>
          <cell r="C105">
            <v>1</v>
          </cell>
          <cell r="D105">
            <v>1</v>
          </cell>
          <cell r="E105">
            <v>0</v>
          </cell>
          <cell r="F105">
            <v>1</v>
          </cell>
          <cell r="G105">
            <v>0</v>
          </cell>
          <cell r="H105">
            <v>0</v>
          </cell>
          <cell r="I105">
            <v>1</v>
          </cell>
          <cell r="J105">
            <v>0</v>
          </cell>
          <cell r="K105">
            <v>1</v>
          </cell>
          <cell r="M105">
            <v>50</v>
          </cell>
          <cell r="N105" t="str">
            <v>145</v>
          </cell>
          <cell r="O105">
            <v>1</v>
          </cell>
          <cell r="P105">
            <v>0</v>
          </cell>
          <cell r="Q105">
            <v>0</v>
          </cell>
          <cell r="R105">
            <v>1</v>
          </cell>
          <cell r="S105">
            <v>1</v>
          </cell>
          <cell r="T105">
            <v>0</v>
          </cell>
          <cell r="U105">
            <v>0</v>
          </cell>
          <cell r="V105">
            <v>0</v>
          </cell>
          <cell r="W105">
            <v>0</v>
          </cell>
          <cell r="X105">
            <v>0</v>
          </cell>
        </row>
        <row r="106">
          <cell r="A106">
            <v>104</v>
          </cell>
          <cell r="B106">
            <v>3569</v>
          </cell>
          <cell r="C106">
            <v>1</v>
          </cell>
          <cell r="D106">
            <v>1</v>
          </cell>
          <cell r="E106">
            <v>0</v>
          </cell>
          <cell r="F106">
            <v>1</v>
          </cell>
          <cell r="G106">
            <v>0</v>
          </cell>
          <cell r="H106">
            <v>0</v>
          </cell>
          <cell r="I106">
            <v>1</v>
          </cell>
          <cell r="J106">
            <v>1</v>
          </cell>
          <cell r="K106">
            <v>0</v>
          </cell>
          <cell r="M106">
            <v>51</v>
          </cell>
          <cell r="N106" t="str">
            <v>146</v>
          </cell>
          <cell r="O106">
            <v>1</v>
          </cell>
          <cell r="P106">
            <v>0</v>
          </cell>
          <cell r="Q106">
            <v>0</v>
          </cell>
          <cell r="R106">
            <v>1</v>
          </cell>
          <cell r="S106">
            <v>0</v>
          </cell>
          <cell r="T106">
            <v>1</v>
          </cell>
          <cell r="U106">
            <v>0</v>
          </cell>
          <cell r="V106">
            <v>0</v>
          </cell>
          <cell r="W106">
            <v>0</v>
          </cell>
          <cell r="X106">
            <v>0</v>
          </cell>
        </row>
        <row r="107">
          <cell r="A107">
            <v>105</v>
          </cell>
          <cell r="B107">
            <v>3578</v>
          </cell>
          <cell r="C107">
            <v>1</v>
          </cell>
          <cell r="D107">
            <v>1</v>
          </cell>
          <cell r="E107">
            <v>0</v>
          </cell>
          <cell r="F107">
            <v>1</v>
          </cell>
          <cell r="G107">
            <v>0</v>
          </cell>
          <cell r="H107">
            <v>1</v>
          </cell>
          <cell r="I107">
            <v>0</v>
          </cell>
          <cell r="J107">
            <v>0</v>
          </cell>
          <cell r="K107">
            <v>1</v>
          </cell>
          <cell r="M107">
            <v>52</v>
          </cell>
          <cell r="N107" t="str">
            <v>147</v>
          </cell>
          <cell r="O107">
            <v>1</v>
          </cell>
          <cell r="P107">
            <v>0</v>
          </cell>
          <cell r="Q107">
            <v>0</v>
          </cell>
          <cell r="R107">
            <v>1</v>
          </cell>
          <cell r="S107">
            <v>0</v>
          </cell>
          <cell r="T107">
            <v>0</v>
          </cell>
          <cell r="U107">
            <v>1</v>
          </cell>
          <cell r="V107">
            <v>0</v>
          </cell>
          <cell r="W107">
            <v>0</v>
          </cell>
          <cell r="X107">
            <v>0</v>
          </cell>
        </row>
        <row r="108">
          <cell r="A108">
            <v>106</v>
          </cell>
          <cell r="B108">
            <v>3579</v>
          </cell>
          <cell r="C108">
            <v>1</v>
          </cell>
          <cell r="D108">
            <v>1</v>
          </cell>
          <cell r="E108">
            <v>0</v>
          </cell>
          <cell r="F108">
            <v>1</v>
          </cell>
          <cell r="G108">
            <v>0</v>
          </cell>
          <cell r="H108">
            <v>1</v>
          </cell>
          <cell r="I108">
            <v>0</v>
          </cell>
          <cell r="J108">
            <v>1</v>
          </cell>
          <cell r="K108">
            <v>0</v>
          </cell>
          <cell r="M108">
            <v>53</v>
          </cell>
          <cell r="N108" t="str">
            <v>148</v>
          </cell>
          <cell r="O108">
            <v>1</v>
          </cell>
          <cell r="P108">
            <v>0</v>
          </cell>
          <cell r="Q108">
            <v>0</v>
          </cell>
          <cell r="R108">
            <v>1</v>
          </cell>
          <cell r="S108">
            <v>0</v>
          </cell>
          <cell r="T108">
            <v>0</v>
          </cell>
          <cell r="U108">
            <v>0</v>
          </cell>
          <cell r="V108">
            <v>1</v>
          </cell>
          <cell r="W108">
            <v>0</v>
          </cell>
          <cell r="X108">
            <v>0</v>
          </cell>
        </row>
        <row r="109">
          <cell r="A109">
            <v>107</v>
          </cell>
          <cell r="B109">
            <v>3589</v>
          </cell>
          <cell r="C109">
            <v>1</v>
          </cell>
          <cell r="D109">
            <v>1</v>
          </cell>
          <cell r="E109">
            <v>0</v>
          </cell>
          <cell r="F109">
            <v>1</v>
          </cell>
          <cell r="G109">
            <v>0</v>
          </cell>
          <cell r="H109">
            <v>1</v>
          </cell>
          <cell r="I109">
            <v>1</v>
          </cell>
          <cell r="J109">
            <v>0</v>
          </cell>
          <cell r="K109">
            <v>0</v>
          </cell>
          <cell r="M109">
            <v>54</v>
          </cell>
          <cell r="N109" t="str">
            <v>149</v>
          </cell>
          <cell r="O109">
            <v>1</v>
          </cell>
          <cell r="P109">
            <v>0</v>
          </cell>
          <cell r="Q109">
            <v>0</v>
          </cell>
          <cell r="R109">
            <v>1</v>
          </cell>
          <cell r="S109">
            <v>0</v>
          </cell>
          <cell r="T109">
            <v>0</v>
          </cell>
          <cell r="U109">
            <v>0</v>
          </cell>
          <cell r="V109">
            <v>0</v>
          </cell>
          <cell r="W109">
            <v>1</v>
          </cell>
          <cell r="X109">
            <v>0</v>
          </cell>
        </row>
        <row r="110">
          <cell r="A110">
            <v>108</v>
          </cell>
          <cell r="B110">
            <v>3678</v>
          </cell>
          <cell r="C110">
            <v>1</v>
          </cell>
          <cell r="D110">
            <v>1</v>
          </cell>
          <cell r="E110">
            <v>0</v>
          </cell>
          <cell r="F110">
            <v>1</v>
          </cell>
          <cell r="G110">
            <v>1</v>
          </cell>
          <cell r="H110">
            <v>0</v>
          </cell>
          <cell r="I110">
            <v>0</v>
          </cell>
          <cell r="J110">
            <v>0</v>
          </cell>
          <cell r="K110">
            <v>1</v>
          </cell>
          <cell r="M110">
            <v>55</v>
          </cell>
          <cell r="N110" t="str">
            <v>156</v>
          </cell>
          <cell r="O110">
            <v>1</v>
          </cell>
          <cell r="P110">
            <v>0</v>
          </cell>
          <cell r="Q110">
            <v>0</v>
          </cell>
          <cell r="R110">
            <v>0</v>
          </cell>
          <cell r="S110">
            <v>1</v>
          </cell>
          <cell r="T110">
            <v>1</v>
          </cell>
          <cell r="U110">
            <v>0</v>
          </cell>
          <cell r="V110">
            <v>0</v>
          </cell>
          <cell r="W110">
            <v>0</v>
          </cell>
          <cell r="X110">
            <v>0</v>
          </cell>
        </row>
        <row r="111">
          <cell r="A111">
            <v>109</v>
          </cell>
          <cell r="B111">
            <v>3679</v>
          </cell>
          <cell r="C111">
            <v>1</v>
          </cell>
          <cell r="D111">
            <v>1</v>
          </cell>
          <cell r="E111">
            <v>0</v>
          </cell>
          <cell r="F111">
            <v>1</v>
          </cell>
          <cell r="G111">
            <v>1</v>
          </cell>
          <cell r="H111">
            <v>0</v>
          </cell>
          <cell r="I111">
            <v>0</v>
          </cell>
          <cell r="J111">
            <v>1</v>
          </cell>
          <cell r="K111">
            <v>0</v>
          </cell>
          <cell r="M111">
            <v>56</v>
          </cell>
          <cell r="N111" t="str">
            <v>157</v>
          </cell>
          <cell r="O111">
            <v>1</v>
          </cell>
          <cell r="P111">
            <v>0</v>
          </cell>
          <cell r="Q111">
            <v>0</v>
          </cell>
          <cell r="R111">
            <v>0</v>
          </cell>
          <cell r="S111">
            <v>1</v>
          </cell>
          <cell r="T111">
            <v>0</v>
          </cell>
          <cell r="U111">
            <v>1</v>
          </cell>
          <cell r="V111">
            <v>0</v>
          </cell>
          <cell r="W111">
            <v>0</v>
          </cell>
          <cell r="X111">
            <v>0</v>
          </cell>
        </row>
        <row r="112">
          <cell r="A112">
            <v>110</v>
          </cell>
          <cell r="B112">
            <v>3689</v>
          </cell>
          <cell r="C112">
            <v>1</v>
          </cell>
          <cell r="D112">
            <v>1</v>
          </cell>
          <cell r="E112">
            <v>0</v>
          </cell>
          <cell r="F112">
            <v>1</v>
          </cell>
          <cell r="G112">
            <v>1</v>
          </cell>
          <cell r="H112">
            <v>0</v>
          </cell>
          <cell r="I112">
            <v>1</v>
          </cell>
          <cell r="J112">
            <v>0</v>
          </cell>
          <cell r="K112">
            <v>0</v>
          </cell>
          <cell r="M112">
            <v>57</v>
          </cell>
          <cell r="N112" t="str">
            <v>158</v>
          </cell>
          <cell r="O112">
            <v>1</v>
          </cell>
          <cell r="P112">
            <v>0</v>
          </cell>
          <cell r="Q112">
            <v>0</v>
          </cell>
          <cell r="R112">
            <v>0</v>
          </cell>
          <cell r="S112">
            <v>1</v>
          </cell>
          <cell r="T112">
            <v>0</v>
          </cell>
          <cell r="U112">
            <v>0</v>
          </cell>
          <cell r="V112">
            <v>1</v>
          </cell>
          <cell r="W112">
            <v>0</v>
          </cell>
          <cell r="X112">
            <v>0</v>
          </cell>
        </row>
        <row r="113">
          <cell r="A113">
            <v>111</v>
          </cell>
          <cell r="B113">
            <v>3789</v>
          </cell>
          <cell r="C113">
            <v>1</v>
          </cell>
          <cell r="D113">
            <v>1</v>
          </cell>
          <cell r="E113">
            <v>0</v>
          </cell>
          <cell r="F113">
            <v>1</v>
          </cell>
          <cell r="G113">
            <v>1</v>
          </cell>
          <cell r="H113">
            <v>1</v>
          </cell>
          <cell r="I113">
            <v>0</v>
          </cell>
          <cell r="J113">
            <v>0</v>
          </cell>
          <cell r="K113">
            <v>0</v>
          </cell>
          <cell r="M113">
            <v>58</v>
          </cell>
          <cell r="N113" t="str">
            <v>159</v>
          </cell>
          <cell r="O113">
            <v>1</v>
          </cell>
          <cell r="P113">
            <v>0</v>
          </cell>
          <cell r="Q113">
            <v>0</v>
          </cell>
          <cell r="R113">
            <v>0</v>
          </cell>
          <cell r="S113">
            <v>1</v>
          </cell>
          <cell r="T113">
            <v>0</v>
          </cell>
          <cell r="U113">
            <v>0</v>
          </cell>
          <cell r="V113">
            <v>0</v>
          </cell>
          <cell r="W113">
            <v>1</v>
          </cell>
          <cell r="X113">
            <v>0</v>
          </cell>
        </row>
        <row r="114">
          <cell r="A114">
            <v>112</v>
          </cell>
          <cell r="B114">
            <v>4567</v>
          </cell>
          <cell r="C114">
            <v>1</v>
          </cell>
          <cell r="D114">
            <v>1</v>
          </cell>
          <cell r="E114">
            <v>1</v>
          </cell>
          <cell r="F114">
            <v>0</v>
          </cell>
          <cell r="G114">
            <v>0</v>
          </cell>
          <cell r="H114">
            <v>0</v>
          </cell>
          <cell r="I114">
            <v>0</v>
          </cell>
          <cell r="J114">
            <v>1</v>
          </cell>
          <cell r="K114">
            <v>1</v>
          </cell>
          <cell r="M114">
            <v>59</v>
          </cell>
          <cell r="N114" t="str">
            <v>167</v>
          </cell>
          <cell r="O114">
            <v>1</v>
          </cell>
          <cell r="P114">
            <v>0</v>
          </cell>
          <cell r="Q114">
            <v>0</v>
          </cell>
          <cell r="R114">
            <v>0</v>
          </cell>
          <cell r="S114">
            <v>0</v>
          </cell>
          <cell r="T114">
            <v>1</v>
          </cell>
          <cell r="U114">
            <v>1</v>
          </cell>
          <cell r="V114">
            <v>0</v>
          </cell>
          <cell r="W114">
            <v>0</v>
          </cell>
          <cell r="X114">
            <v>0</v>
          </cell>
        </row>
        <row r="115">
          <cell r="A115">
            <v>113</v>
          </cell>
          <cell r="B115">
            <v>4568</v>
          </cell>
          <cell r="C115">
            <v>1</v>
          </cell>
          <cell r="D115">
            <v>1</v>
          </cell>
          <cell r="E115">
            <v>1</v>
          </cell>
          <cell r="F115">
            <v>0</v>
          </cell>
          <cell r="G115">
            <v>0</v>
          </cell>
          <cell r="H115">
            <v>0</v>
          </cell>
          <cell r="I115">
            <v>1</v>
          </cell>
          <cell r="J115">
            <v>0</v>
          </cell>
          <cell r="K115">
            <v>1</v>
          </cell>
          <cell r="M115">
            <v>60</v>
          </cell>
          <cell r="N115" t="str">
            <v>168</v>
          </cell>
          <cell r="O115">
            <v>1</v>
          </cell>
          <cell r="P115">
            <v>0</v>
          </cell>
          <cell r="Q115">
            <v>0</v>
          </cell>
          <cell r="R115">
            <v>0</v>
          </cell>
          <cell r="S115">
            <v>0</v>
          </cell>
          <cell r="T115">
            <v>1</v>
          </cell>
          <cell r="U115">
            <v>0</v>
          </cell>
          <cell r="V115">
            <v>1</v>
          </cell>
          <cell r="W115">
            <v>0</v>
          </cell>
          <cell r="X115">
            <v>0</v>
          </cell>
        </row>
        <row r="116">
          <cell r="A116">
            <v>114</v>
          </cell>
          <cell r="B116">
            <v>4569</v>
          </cell>
          <cell r="C116">
            <v>1</v>
          </cell>
          <cell r="D116">
            <v>1</v>
          </cell>
          <cell r="E116">
            <v>1</v>
          </cell>
          <cell r="F116">
            <v>0</v>
          </cell>
          <cell r="G116">
            <v>0</v>
          </cell>
          <cell r="H116">
            <v>0</v>
          </cell>
          <cell r="I116">
            <v>1</v>
          </cell>
          <cell r="J116">
            <v>1</v>
          </cell>
          <cell r="K116">
            <v>0</v>
          </cell>
          <cell r="M116">
            <v>61</v>
          </cell>
          <cell r="N116" t="str">
            <v>169</v>
          </cell>
          <cell r="O116">
            <v>1</v>
          </cell>
          <cell r="P116">
            <v>0</v>
          </cell>
          <cell r="Q116">
            <v>0</v>
          </cell>
          <cell r="R116">
            <v>0</v>
          </cell>
          <cell r="S116">
            <v>0</v>
          </cell>
          <cell r="T116">
            <v>1</v>
          </cell>
          <cell r="U116">
            <v>0</v>
          </cell>
          <cell r="V116">
            <v>0</v>
          </cell>
          <cell r="W116">
            <v>1</v>
          </cell>
          <cell r="X116">
            <v>0</v>
          </cell>
        </row>
        <row r="117">
          <cell r="A117">
            <v>115</v>
          </cell>
          <cell r="B117">
            <v>4578</v>
          </cell>
          <cell r="C117">
            <v>1</v>
          </cell>
          <cell r="D117">
            <v>1</v>
          </cell>
          <cell r="E117">
            <v>1</v>
          </cell>
          <cell r="F117">
            <v>0</v>
          </cell>
          <cell r="G117">
            <v>0</v>
          </cell>
          <cell r="H117">
            <v>1</v>
          </cell>
          <cell r="I117">
            <v>0</v>
          </cell>
          <cell r="J117">
            <v>0</v>
          </cell>
          <cell r="K117">
            <v>1</v>
          </cell>
          <cell r="M117">
            <v>62</v>
          </cell>
          <cell r="N117" t="str">
            <v>178</v>
          </cell>
          <cell r="O117">
            <v>1</v>
          </cell>
          <cell r="P117">
            <v>0</v>
          </cell>
          <cell r="Q117">
            <v>0</v>
          </cell>
          <cell r="R117">
            <v>0</v>
          </cell>
          <cell r="S117">
            <v>0</v>
          </cell>
          <cell r="T117">
            <v>0</v>
          </cell>
          <cell r="U117">
            <v>1</v>
          </cell>
          <cell r="V117">
            <v>1</v>
          </cell>
          <cell r="W117">
            <v>0</v>
          </cell>
          <cell r="X117">
            <v>0</v>
          </cell>
        </row>
        <row r="118">
          <cell r="A118">
            <v>116</v>
          </cell>
          <cell r="B118">
            <v>4579</v>
          </cell>
          <cell r="C118">
            <v>1</v>
          </cell>
          <cell r="D118">
            <v>1</v>
          </cell>
          <cell r="E118">
            <v>1</v>
          </cell>
          <cell r="F118">
            <v>0</v>
          </cell>
          <cell r="G118">
            <v>0</v>
          </cell>
          <cell r="H118">
            <v>1</v>
          </cell>
          <cell r="I118">
            <v>0</v>
          </cell>
          <cell r="J118">
            <v>1</v>
          </cell>
          <cell r="K118">
            <v>0</v>
          </cell>
          <cell r="M118">
            <v>63</v>
          </cell>
          <cell r="N118" t="str">
            <v>179</v>
          </cell>
          <cell r="O118">
            <v>1</v>
          </cell>
          <cell r="P118">
            <v>0</v>
          </cell>
          <cell r="Q118">
            <v>0</v>
          </cell>
          <cell r="R118">
            <v>0</v>
          </cell>
          <cell r="S118">
            <v>0</v>
          </cell>
          <cell r="T118">
            <v>0</v>
          </cell>
          <cell r="U118">
            <v>1</v>
          </cell>
          <cell r="V118">
            <v>0</v>
          </cell>
          <cell r="W118">
            <v>1</v>
          </cell>
          <cell r="X118">
            <v>0</v>
          </cell>
        </row>
        <row r="119">
          <cell r="A119">
            <v>117</v>
          </cell>
          <cell r="B119">
            <v>4589</v>
          </cell>
          <cell r="C119">
            <v>1</v>
          </cell>
          <cell r="D119">
            <v>1</v>
          </cell>
          <cell r="E119">
            <v>1</v>
          </cell>
          <cell r="F119">
            <v>0</v>
          </cell>
          <cell r="G119">
            <v>0</v>
          </cell>
          <cell r="H119">
            <v>1</v>
          </cell>
          <cell r="I119">
            <v>1</v>
          </cell>
          <cell r="J119">
            <v>0</v>
          </cell>
          <cell r="K119">
            <v>0</v>
          </cell>
          <cell r="M119">
            <v>64</v>
          </cell>
          <cell r="N119" t="str">
            <v>189</v>
          </cell>
          <cell r="O119">
            <v>1</v>
          </cell>
          <cell r="P119">
            <v>0</v>
          </cell>
          <cell r="Q119">
            <v>0</v>
          </cell>
          <cell r="R119">
            <v>0</v>
          </cell>
          <cell r="S119">
            <v>0</v>
          </cell>
          <cell r="T119">
            <v>0</v>
          </cell>
          <cell r="U119">
            <v>0</v>
          </cell>
          <cell r="V119">
            <v>1</v>
          </cell>
          <cell r="W119">
            <v>1</v>
          </cell>
          <cell r="X119">
            <v>0</v>
          </cell>
        </row>
        <row r="120">
          <cell r="A120">
            <v>118</v>
          </cell>
          <cell r="B120">
            <v>4678</v>
          </cell>
          <cell r="C120">
            <v>1</v>
          </cell>
          <cell r="D120">
            <v>1</v>
          </cell>
          <cell r="E120">
            <v>1</v>
          </cell>
          <cell r="F120">
            <v>0</v>
          </cell>
          <cell r="G120">
            <v>1</v>
          </cell>
          <cell r="H120">
            <v>0</v>
          </cell>
          <cell r="I120">
            <v>0</v>
          </cell>
          <cell r="J120">
            <v>0</v>
          </cell>
          <cell r="K120">
            <v>1</v>
          </cell>
          <cell r="M120">
            <v>65</v>
          </cell>
          <cell r="N120" t="str">
            <v>234</v>
          </cell>
          <cell r="O120">
            <v>0</v>
          </cell>
          <cell r="P120">
            <v>1</v>
          </cell>
          <cell r="Q120">
            <v>1</v>
          </cell>
          <cell r="R120">
            <v>1</v>
          </cell>
          <cell r="S120">
            <v>0</v>
          </cell>
          <cell r="T120">
            <v>0</v>
          </cell>
          <cell r="U120">
            <v>0</v>
          </cell>
          <cell r="V120">
            <v>0</v>
          </cell>
          <cell r="W120">
            <v>0</v>
          </cell>
          <cell r="X120">
            <v>0</v>
          </cell>
        </row>
        <row r="121">
          <cell r="A121">
            <v>119</v>
          </cell>
          <cell r="B121">
            <v>4679</v>
          </cell>
          <cell r="C121">
            <v>1</v>
          </cell>
          <cell r="D121">
            <v>1</v>
          </cell>
          <cell r="E121">
            <v>1</v>
          </cell>
          <cell r="F121">
            <v>0</v>
          </cell>
          <cell r="G121">
            <v>1</v>
          </cell>
          <cell r="H121">
            <v>0</v>
          </cell>
          <cell r="I121">
            <v>0</v>
          </cell>
          <cell r="J121">
            <v>1</v>
          </cell>
          <cell r="K121">
            <v>0</v>
          </cell>
          <cell r="M121">
            <v>66</v>
          </cell>
          <cell r="N121" t="str">
            <v>235</v>
          </cell>
          <cell r="O121">
            <v>0</v>
          </cell>
          <cell r="P121">
            <v>1</v>
          </cell>
          <cell r="Q121">
            <v>1</v>
          </cell>
          <cell r="R121">
            <v>0</v>
          </cell>
          <cell r="S121">
            <v>1</v>
          </cell>
          <cell r="T121">
            <v>0</v>
          </cell>
          <cell r="U121">
            <v>0</v>
          </cell>
          <cell r="V121">
            <v>0</v>
          </cell>
          <cell r="W121">
            <v>0</v>
          </cell>
          <cell r="X121">
            <v>0</v>
          </cell>
        </row>
        <row r="122">
          <cell r="A122">
            <v>120</v>
          </cell>
          <cell r="B122">
            <v>4689</v>
          </cell>
          <cell r="C122">
            <v>1</v>
          </cell>
          <cell r="D122">
            <v>1</v>
          </cell>
          <cell r="E122">
            <v>1</v>
          </cell>
          <cell r="F122">
            <v>0</v>
          </cell>
          <cell r="G122">
            <v>1</v>
          </cell>
          <cell r="H122">
            <v>0</v>
          </cell>
          <cell r="I122">
            <v>1</v>
          </cell>
          <cell r="J122">
            <v>0</v>
          </cell>
          <cell r="K122">
            <v>0</v>
          </cell>
          <cell r="M122">
            <v>67</v>
          </cell>
          <cell r="N122" t="str">
            <v>236</v>
          </cell>
          <cell r="O122">
            <v>0</v>
          </cell>
          <cell r="P122">
            <v>1</v>
          </cell>
          <cell r="Q122">
            <v>1</v>
          </cell>
          <cell r="R122">
            <v>0</v>
          </cell>
          <cell r="S122">
            <v>0</v>
          </cell>
          <cell r="T122">
            <v>1</v>
          </cell>
          <cell r="U122">
            <v>0</v>
          </cell>
          <cell r="V122">
            <v>0</v>
          </cell>
          <cell r="W122">
            <v>0</v>
          </cell>
          <cell r="X122">
            <v>0</v>
          </cell>
        </row>
        <row r="123">
          <cell r="A123">
            <v>121</v>
          </cell>
          <cell r="B123">
            <v>4789</v>
          </cell>
          <cell r="C123">
            <v>1</v>
          </cell>
          <cell r="D123">
            <v>1</v>
          </cell>
          <cell r="E123">
            <v>1</v>
          </cell>
          <cell r="F123">
            <v>0</v>
          </cell>
          <cell r="G123">
            <v>1</v>
          </cell>
          <cell r="H123">
            <v>1</v>
          </cell>
          <cell r="I123">
            <v>0</v>
          </cell>
          <cell r="J123">
            <v>0</v>
          </cell>
          <cell r="K123">
            <v>0</v>
          </cell>
          <cell r="M123">
            <v>68</v>
          </cell>
          <cell r="N123" t="str">
            <v>237</v>
          </cell>
          <cell r="O123">
            <v>0</v>
          </cell>
          <cell r="P123">
            <v>1</v>
          </cell>
          <cell r="Q123">
            <v>1</v>
          </cell>
          <cell r="R123">
            <v>0</v>
          </cell>
          <cell r="S123">
            <v>0</v>
          </cell>
          <cell r="T123">
            <v>0</v>
          </cell>
          <cell r="U123">
            <v>1</v>
          </cell>
          <cell r="V123">
            <v>0</v>
          </cell>
          <cell r="W123">
            <v>0</v>
          </cell>
          <cell r="X123">
            <v>0</v>
          </cell>
        </row>
        <row r="124">
          <cell r="A124">
            <v>122</v>
          </cell>
          <cell r="B124">
            <v>5678</v>
          </cell>
          <cell r="C124">
            <v>1</v>
          </cell>
          <cell r="D124">
            <v>1</v>
          </cell>
          <cell r="E124">
            <v>1</v>
          </cell>
          <cell r="F124">
            <v>1</v>
          </cell>
          <cell r="G124">
            <v>0</v>
          </cell>
          <cell r="H124">
            <v>0</v>
          </cell>
          <cell r="I124">
            <v>0</v>
          </cell>
          <cell r="J124">
            <v>0</v>
          </cell>
          <cell r="K124">
            <v>1</v>
          </cell>
          <cell r="M124">
            <v>69</v>
          </cell>
          <cell r="N124" t="str">
            <v>238</v>
          </cell>
          <cell r="O124">
            <v>0</v>
          </cell>
          <cell r="P124">
            <v>1</v>
          </cell>
          <cell r="Q124">
            <v>1</v>
          </cell>
          <cell r="R124">
            <v>0</v>
          </cell>
          <cell r="S124">
            <v>0</v>
          </cell>
          <cell r="T124">
            <v>0</v>
          </cell>
          <cell r="U124">
            <v>0</v>
          </cell>
          <cell r="V124">
            <v>1</v>
          </cell>
          <cell r="W124">
            <v>0</v>
          </cell>
          <cell r="X124">
            <v>0</v>
          </cell>
        </row>
        <row r="125">
          <cell r="A125">
            <v>123</v>
          </cell>
          <cell r="B125">
            <v>5679</v>
          </cell>
          <cell r="C125">
            <v>1</v>
          </cell>
          <cell r="D125">
            <v>1</v>
          </cell>
          <cell r="E125">
            <v>1</v>
          </cell>
          <cell r="F125">
            <v>1</v>
          </cell>
          <cell r="G125">
            <v>0</v>
          </cell>
          <cell r="H125">
            <v>0</v>
          </cell>
          <cell r="I125">
            <v>0</v>
          </cell>
          <cell r="J125">
            <v>1</v>
          </cell>
          <cell r="K125">
            <v>0</v>
          </cell>
          <cell r="M125">
            <v>70</v>
          </cell>
          <cell r="N125" t="str">
            <v>239</v>
          </cell>
          <cell r="O125">
            <v>0</v>
          </cell>
          <cell r="P125">
            <v>1</v>
          </cell>
          <cell r="Q125">
            <v>1</v>
          </cell>
          <cell r="R125">
            <v>0</v>
          </cell>
          <cell r="S125">
            <v>0</v>
          </cell>
          <cell r="T125">
            <v>0</v>
          </cell>
          <cell r="U125">
            <v>0</v>
          </cell>
          <cell r="V125">
            <v>0</v>
          </cell>
          <cell r="W125">
            <v>1</v>
          </cell>
          <cell r="X125">
            <v>0</v>
          </cell>
        </row>
        <row r="126">
          <cell r="A126">
            <v>124</v>
          </cell>
          <cell r="B126">
            <v>5689</v>
          </cell>
          <cell r="C126">
            <v>1</v>
          </cell>
          <cell r="D126">
            <v>1</v>
          </cell>
          <cell r="E126">
            <v>1</v>
          </cell>
          <cell r="F126">
            <v>1</v>
          </cell>
          <cell r="G126">
            <v>0</v>
          </cell>
          <cell r="H126">
            <v>0</v>
          </cell>
          <cell r="I126">
            <v>1</v>
          </cell>
          <cell r="J126">
            <v>0</v>
          </cell>
          <cell r="K126">
            <v>0</v>
          </cell>
          <cell r="M126">
            <v>71</v>
          </cell>
          <cell r="N126" t="str">
            <v>245</v>
          </cell>
          <cell r="O126">
            <v>0</v>
          </cell>
          <cell r="P126">
            <v>1</v>
          </cell>
          <cell r="Q126">
            <v>0</v>
          </cell>
          <cell r="R126">
            <v>1</v>
          </cell>
          <cell r="S126">
            <v>1</v>
          </cell>
          <cell r="T126">
            <v>0</v>
          </cell>
          <cell r="U126">
            <v>0</v>
          </cell>
          <cell r="V126">
            <v>0</v>
          </cell>
          <cell r="W126">
            <v>0</v>
          </cell>
          <cell r="X126">
            <v>0</v>
          </cell>
        </row>
        <row r="127">
          <cell r="A127">
            <v>125</v>
          </cell>
          <cell r="B127">
            <v>5789</v>
          </cell>
          <cell r="C127">
            <v>1</v>
          </cell>
          <cell r="D127">
            <v>1</v>
          </cell>
          <cell r="E127">
            <v>1</v>
          </cell>
          <cell r="F127">
            <v>1</v>
          </cell>
          <cell r="G127">
            <v>0</v>
          </cell>
          <cell r="H127">
            <v>1</v>
          </cell>
          <cell r="I127">
            <v>0</v>
          </cell>
          <cell r="J127">
            <v>0</v>
          </cell>
          <cell r="K127">
            <v>0</v>
          </cell>
          <cell r="M127">
            <v>72</v>
          </cell>
          <cell r="N127" t="str">
            <v>246</v>
          </cell>
          <cell r="O127">
            <v>0</v>
          </cell>
          <cell r="P127">
            <v>1</v>
          </cell>
          <cell r="Q127">
            <v>0</v>
          </cell>
          <cell r="R127">
            <v>1</v>
          </cell>
          <cell r="S127">
            <v>0</v>
          </cell>
          <cell r="T127">
            <v>1</v>
          </cell>
          <cell r="U127">
            <v>0</v>
          </cell>
          <cell r="V127">
            <v>0</v>
          </cell>
          <cell r="W127">
            <v>0</v>
          </cell>
          <cell r="X127">
            <v>0</v>
          </cell>
        </row>
        <row r="128">
          <cell r="A128">
            <v>126</v>
          </cell>
          <cell r="B128">
            <v>6789</v>
          </cell>
          <cell r="C128">
            <v>1</v>
          </cell>
          <cell r="D128">
            <v>1</v>
          </cell>
          <cell r="E128">
            <v>1</v>
          </cell>
          <cell r="F128">
            <v>1</v>
          </cell>
          <cell r="G128">
            <v>1</v>
          </cell>
          <cell r="H128">
            <v>0</v>
          </cell>
          <cell r="I128">
            <v>0</v>
          </cell>
          <cell r="J128">
            <v>0</v>
          </cell>
          <cell r="K128">
            <v>0</v>
          </cell>
          <cell r="M128">
            <v>73</v>
          </cell>
          <cell r="N128" t="str">
            <v>247</v>
          </cell>
          <cell r="O128">
            <v>0</v>
          </cell>
          <cell r="P128">
            <v>1</v>
          </cell>
          <cell r="Q128">
            <v>0</v>
          </cell>
          <cell r="R128">
            <v>1</v>
          </cell>
          <cell r="S128">
            <v>0</v>
          </cell>
          <cell r="T128">
            <v>0</v>
          </cell>
          <cell r="U128">
            <v>1</v>
          </cell>
          <cell r="V128">
            <v>0</v>
          </cell>
          <cell r="W128">
            <v>0</v>
          </cell>
          <cell r="X128">
            <v>0</v>
          </cell>
        </row>
        <row r="129">
          <cell r="M129">
            <v>74</v>
          </cell>
          <cell r="N129" t="str">
            <v>248</v>
          </cell>
          <cell r="O129">
            <v>0</v>
          </cell>
          <cell r="P129">
            <v>1</v>
          </cell>
          <cell r="Q129">
            <v>0</v>
          </cell>
          <cell r="R129">
            <v>1</v>
          </cell>
          <cell r="S129">
            <v>0</v>
          </cell>
          <cell r="T129">
            <v>0</v>
          </cell>
          <cell r="U129">
            <v>0</v>
          </cell>
          <cell r="V129">
            <v>1</v>
          </cell>
          <cell r="W129">
            <v>0</v>
          </cell>
          <cell r="X129">
            <v>0</v>
          </cell>
        </row>
        <row r="130">
          <cell r="M130">
            <v>75</v>
          </cell>
          <cell r="N130" t="str">
            <v>249</v>
          </cell>
          <cell r="O130">
            <v>0</v>
          </cell>
          <cell r="P130">
            <v>1</v>
          </cell>
          <cell r="Q130">
            <v>0</v>
          </cell>
          <cell r="R130">
            <v>1</v>
          </cell>
          <cell r="S130">
            <v>0</v>
          </cell>
          <cell r="T130">
            <v>0</v>
          </cell>
          <cell r="U130">
            <v>0</v>
          </cell>
          <cell r="V130">
            <v>0</v>
          </cell>
          <cell r="W130">
            <v>1</v>
          </cell>
          <cell r="X130">
            <v>0</v>
          </cell>
        </row>
        <row r="131">
          <cell r="M131">
            <v>76</v>
          </cell>
          <cell r="N131" t="str">
            <v>256</v>
          </cell>
          <cell r="O131">
            <v>0</v>
          </cell>
          <cell r="P131">
            <v>1</v>
          </cell>
          <cell r="Q131">
            <v>0</v>
          </cell>
          <cell r="R131">
            <v>0</v>
          </cell>
          <cell r="S131">
            <v>1</v>
          </cell>
          <cell r="T131">
            <v>1</v>
          </cell>
          <cell r="U131">
            <v>0</v>
          </cell>
          <cell r="V131">
            <v>0</v>
          </cell>
          <cell r="W131">
            <v>0</v>
          </cell>
          <cell r="X131">
            <v>0</v>
          </cell>
        </row>
        <row r="132">
          <cell r="M132">
            <v>77</v>
          </cell>
          <cell r="N132" t="str">
            <v>257</v>
          </cell>
          <cell r="O132">
            <v>0</v>
          </cell>
          <cell r="P132">
            <v>1</v>
          </cell>
          <cell r="Q132">
            <v>0</v>
          </cell>
          <cell r="R132">
            <v>0</v>
          </cell>
          <cell r="S132">
            <v>1</v>
          </cell>
          <cell r="T132">
            <v>0</v>
          </cell>
          <cell r="U132">
            <v>1</v>
          </cell>
          <cell r="V132">
            <v>0</v>
          </cell>
          <cell r="W132">
            <v>0</v>
          </cell>
          <cell r="X132">
            <v>0</v>
          </cell>
        </row>
        <row r="133">
          <cell r="M133">
            <v>78</v>
          </cell>
          <cell r="N133" t="str">
            <v>258</v>
          </cell>
          <cell r="O133">
            <v>0</v>
          </cell>
          <cell r="P133">
            <v>1</v>
          </cell>
          <cell r="Q133">
            <v>0</v>
          </cell>
          <cell r="R133">
            <v>0</v>
          </cell>
          <cell r="S133">
            <v>1</v>
          </cell>
          <cell r="T133">
            <v>0</v>
          </cell>
          <cell r="U133">
            <v>0</v>
          </cell>
          <cell r="V133">
            <v>1</v>
          </cell>
          <cell r="W133">
            <v>0</v>
          </cell>
          <cell r="X133">
            <v>0</v>
          </cell>
        </row>
        <row r="134">
          <cell r="M134">
            <v>79</v>
          </cell>
          <cell r="N134" t="str">
            <v>259</v>
          </cell>
          <cell r="O134">
            <v>0</v>
          </cell>
          <cell r="P134">
            <v>1</v>
          </cell>
          <cell r="Q134">
            <v>0</v>
          </cell>
          <cell r="R134">
            <v>0</v>
          </cell>
          <cell r="S134">
            <v>1</v>
          </cell>
          <cell r="T134">
            <v>0</v>
          </cell>
          <cell r="U134">
            <v>0</v>
          </cell>
          <cell r="V134">
            <v>0</v>
          </cell>
          <cell r="W134">
            <v>1</v>
          </cell>
          <cell r="X134">
            <v>0</v>
          </cell>
        </row>
        <row r="135">
          <cell r="M135">
            <v>80</v>
          </cell>
          <cell r="N135" t="str">
            <v>267</v>
          </cell>
          <cell r="O135">
            <v>0</v>
          </cell>
          <cell r="P135">
            <v>1</v>
          </cell>
          <cell r="Q135">
            <v>0</v>
          </cell>
          <cell r="R135">
            <v>0</v>
          </cell>
          <cell r="S135">
            <v>0</v>
          </cell>
          <cell r="T135">
            <v>1</v>
          </cell>
          <cell r="U135">
            <v>1</v>
          </cell>
          <cell r="V135">
            <v>0</v>
          </cell>
          <cell r="W135">
            <v>0</v>
          </cell>
          <cell r="X135">
            <v>0</v>
          </cell>
        </row>
        <row r="136">
          <cell r="M136">
            <v>81</v>
          </cell>
          <cell r="N136" t="str">
            <v>268</v>
          </cell>
          <cell r="O136">
            <v>0</v>
          </cell>
          <cell r="P136">
            <v>1</v>
          </cell>
          <cell r="Q136">
            <v>0</v>
          </cell>
          <cell r="R136">
            <v>0</v>
          </cell>
          <cell r="S136">
            <v>0</v>
          </cell>
          <cell r="T136">
            <v>1</v>
          </cell>
          <cell r="U136">
            <v>0</v>
          </cell>
          <cell r="V136">
            <v>1</v>
          </cell>
          <cell r="W136">
            <v>0</v>
          </cell>
          <cell r="X136">
            <v>0</v>
          </cell>
        </row>
        <row r="137">
          <cell r="M137">
            <v>82</v>
          </cell>
          <cell r="N137" t="str">
            <v>269</v>
          </cell>
          <cell r="O137">
            <v>0</v>
          </cell>
          <cell r="P137">
            <v>1</v>
          </cell>
          <cell r="Q137">
            <v>0</v>
          </cell>
          <cell r="R137">
            <v>0</v>
          </cell>
          <cell r="S137">
            <v>0</v>
          </cell>
          <cell r="T137">
            <v>1</v>
          </cell>
          <cell r="U137">
            <v>0</v>
          </cell>
          <cell r="V137">
            <v>0</v>
          </cell>
          <cell r="W137">
            <v>1</v>
          </cell>
          <cell r="X137">
            <v>0</v>
          </cell>
        </row>
        <row r="138">
          <cell r="M138">
            <v>83</v>
          </cell>
          <cell r="N138" t="str">
            <v>278</v>
          </cell>
          <cell r="O138">
            <v>0</v>
          </cell>
          <cell r="P138">
            <v>1</v>
          </cell>
          <cell r="Q138">
            <v>0</v>
          </cell>
          <cell r="R138">
            <v>0</v>
          </cell>
          <cell r="S138">
            <v>0</v>
          </cell>
          <cell r="T138">
            <v>0</v>
          </cell>
          <cell r="U138">
            <v>1</v>
          </cell>
          <cell r="V138">
            <v>1</v>
          </cell>
          <cell r="W138">
            <v>0</v>
          </cell>
          <cell r="X138">
            <v>0</v>
          </cell>
        </row>
        <row r="139">
          <cell r="M139">
            <v>84</v>
          </cell>
          <cell r="N139" t="str">
            <v>279</v>
          </cell>
          <cell r="O139">
            <v>0</v>
          </cell>
          <cell r="P139">
            <v>1</v>
          </cell>
          <cell r="Q139">
            <v>0</v>
          </cell>
          <cell r="R139">
            <v>0</v>
          </cell>
          <cell r="S139">
            <v>0</v>
          </cell>
          <cell r="T139">
            <v>0</v>
          </cell>
          <cell r="U139">
            <v>1</v>
          </cell>
          <cell r="V139">
            <v>0</v>
          </cell>
          <cell r="W139">
            <v>1</v>
          </cell>
          <cell r="X139">
            <v>0</v>
          </cell>
        </row>
        <row r="140">
          <cell r="M140">
            <v>85</v>
          </cell>
          <cell r="N140" t="str">
            <v>289</v>
          </cell>
          <cell r="O140">
            <v>0</v>
          </cell>
          <cell r="P140">
            <v>1</v>
          </cell>
          <cell r="Q140">
            <v>0</v>
          </cell>
          <cell r="R140">
            <v>0</v>
          </cell>
          <cell r="S140">
            <v>0</v>
          </cell>
          <cell r="T140">
            <v>0</v>
          </cell>
          <cell r="U140">
            <v>0</v>
          </cell>
          <cell r="V140">
            <v>1</v>
          </cell>
          <cell r="W140">
            <v>1</v>
          </cell>
          <cell r="X140">
            <v>0</v>
          </cell>
        </row>
        <row r="141">
          <cell r="M141">
            <v>86</v>
          </cell>
          <cell r="N141" t="str">
            <v>345</v>
          </cell>
          <cell r="O141">
            <v>0</v>
          </cell>
          <cell r="P141">
            <v>0</v>
          </cell>
          <cell r="Q141">
            <v>1</v>
          </cell>
          <cell r="R141">
            <v>1</v>
          </cell>
          <cell r="S141">
            <v>1</v>
          </cell>
          <cell r="T141">
            <v>0</v>
          </cell>
          <cell r="U141">
            <v>0</v>
          </cell>
          <cell r="V141">
            <v>0</v>
          </cell>
          <cell r="W141">
            <v>0</v>
          </cell>
          <cell r="X141">
            <v>0</v>
          </cell>
        </row>
        <row r="142">
          <cell r="M142">
            <v>87</v>
          </cell>
          <cell r="N142" t="str">
            <v>346</v>
          </cell>
          <cell r="O142">
            <v>0</v>
          </cell>
          <cell r="P142">
            <v>0</v>
          </cell>
          <cell r="Q142">
            <v>1</v>
          </cell>
          <cell r="R142">
            <v>1</v>
          </cell>
          <cell r="S142">
            <v>0</v>
          </cell>
          <cell r="T142">
            <v>1</v>
          </cell>
          <cell r="U142">
            <v>0</v>
          </cell>
          <cell r="V142">
            <v>0</v>
          </cell>
          <cell r="W142">
            <v>0</v>
          </cell>
          <cell r="X142">
            <v>0</v>
          </cell>
        </row>
        <row r="143">
          <cell r="M143">
            <v>88</v>
          </cell>
          <cell r="N143" t="str">
            <v>347</v>
          </cell>
          <cell r="O143">
            <v>0</v>
          </cell>
          <cell r="P143">
            <v>0</v>
          </cell>
          <cell r="Q143">
            <v>1</v>
          </cell>
          <cell r="R143">
            <v>1</v>
          </cell>
          <cell r="S143">
            <v>0</v>
          </cell>
          <cell r="T143">
            <v>0</v>
          </cell>
          <cell r="U143">
            <v>1</v>
          </cell>
          <cell r="V143">
            <v>0</v>
          </cell>
          <cell r="W143">
            <v>0</v>
          </cell>
          <cell r="X143">
            <v>0</v>
          </cell>
        </row>
        <row r="144">
          <cell r="M144">
            <v>89</v>
          </cell>
          <cell r="N144" t="str">
            <v>348</v>
          </cell>
          <cell r="O144">
            <v>0</v>
          </cell>
          <cell r="P144">
            <v>0</v>
          </cell>
          <cell r="Q144">
            <v>1</v>
          </cell>
          <cell r="R144">
            <v>1</v>
          </cell>
          <cell r="S144">
            <v>0</v>
          </cell>
          <cell r="T144">
            <v>0</v>
          </cell>
          <cell r="U144">
            <v>0</v>
          </cell>
          <cell r="V144">
            <v>1</v>
          </cell>
          <cell r="W144">
            <v>0</v>
          </cell>
          <cell r="X144">
            <v>0</v>
          </cell>
        </row>
        <row r="145">
          <cell r="M145">
            <v>90</v>
          </cell>
          <cell r="N145" t="str">
            <v>349</v>
          </cell>
          <cell r="O145">
            <v>0</v>
          </cell>
          <cell r="P145">
            <v>0</v>
          </cell>
          <cell r="Q145">
            <v>1</v>
          </cell>
          <cell r="R145">
            <v>1</v>
          </cell>
          <cell r="S145">
            <v>0</v>
          </cell>
          <cell r="T145">
            <v>0</v>
          </cell>
          <cell r="U145">
            <v>0</v>
          </cell>
          <cell r="V145">
            <v>0</v>
          </cell>
          <cell r="W145">
            <v>1</v>
          </cell>
          <cell r="X145">
            <v>0</v>
          </cell>
        </row>
        <row r="146">
          <cell r="M146">
            <v>91</v>
          </cell>
          <cell r="N146" t="str">
            <v>356</v>
          </cell>
          <cell r="O146">
            <v>0</v>
          </cell>
          <cell r="P146">
            <v>0</v>
          </cell>
          <cell r="Q146">
            <v>1</v>
          </cell>
          <cell r="R146">
            <v>0</v>
          </cell>
          <cell r="S146">
            <v>1</v>
          </cell>
          <cell r="T146">
            <v>1</v>
          </cell>
          <cell r="U146">
            <v>0</v>
          </cell>
          <cell r="V146">
            <v>0</v>
          </cell>
          <cell r="W146">
            <v>0</v>
          </cell>
          <cell r="X146">
            <v>0</v>
          </cell>
        </row>
        <row r="147">
          <cell r="M147">
            <v>92</v>
          </cell>
          <cell r="N147" t="str">
            <v>357</v>
          </cell>
          <cell r="O147">
            <v>0</v>
          </cell>
          <cell r="P147">
            <v>0</v>
          </cell>
          <cell r="Q147">
            <v>1</v>
          </cell>
          <cell r="R147">
            <v>0</v>
          </cell>
          <cell r="S147">
            <v>1</v>
          </cell>
          <cell r="T147">
            <v>0</v>
          </cell>
          <cell r="U147">
            <v>1</v>
          </cell>
          <cell r="V147">
            <v>0</v>
          </cell>
          <cell r="W147">
            <v>0</v>
          </cell>
          <cell r="X147">
            <v>0</v>
          </cell>
        </row>
        <row r="148">
          <cell r="M148">
            <v>93</v>
          </cell>
          <cell r="N148" t="str">
            <v>358</v>
          </cell>
          <cell r="O148">
            <v>0</v>
          </cell>
          <cell r="P148">
            <v>0</v>
          </cell>
          <cell r="Q148">
            <v>1</v>
          </cell>
          <cell r="R148">
            <v>0</v>
          </cell>
          <cell r="S148">
            <v>1</v>
          </cell>
          <cell r="T148">
            <v>0</v>
          </cell>
          <cell r="U148">
            <v>0</v>
          </cell>
          <cell r="V148">
            <v>1</v>
          </cell>
          <cell r="W148">
            <v>0</v>
          </cell>
          <cell r="X148">
            <v>0</v>
          </cell>
        </row>
        <row r="149">
          <cell r="M149">
            <v>94</v>
          </cell>
          <cell r="N149" t="str">
            <v>359</v>
          </cell>
          <cell r="O149">
            <v>0</v>
          </cell>
          <cell r="P149">
            <v>0</v>
          </cell>
          <cell r="Q149">
            <v>1</v>
          </cell>
          <cell r="R149">
            <v>0</v>
          </cell>
          <cell r="S149">
            <v>1</v>
          </cell>
          <cell r="T149">
            <v>0</v>
          </cell>
          <cell r="U149">
            <v>0</v>
          </cell>
          <cell r="V149">
            <v>0</v>
          </cell>
          <cell r="W149">
            <v>1</v>
          </cell>
          <cell r="X149">
            <v>0</v>
          </cell>
        </row>
        <row r="150">
          <cell r="M150">
            <v>95</v>
          </cell>
          <cell r="N150" t="str">
            <v>367</v>
          </cell>
          <cell r="O150">
            <v>0</v>
          </cell>
          <cell r="P150">
            <v>0</v>
          </cell>
          <cell r="Q150">
            <v>1</v>
          </cell>
          <cell r="R150">
            <v>0</v>
          </cell>
          <cell r="S150">
            <v>0</v>
          </cell>
          <cell r="T150">
            <v>1</v>
          </cell>
          <cell r="U150">
            <v>1</v>
          </cell>
          <cell r="V150">
            <v>0</v>
          </cell>
          <cell r="W150">
            <v>0</v>
          </cell>
          <cell r="X150">
            <v>0</v>
          </cell>
        </row>
        <row r="151">
          <cell r="M151">
            <v>96</v>
          </cell>
          <cell r="N151" t="str">
            <v>368</v>
          </cell>
          <cell r="O151">
            <v>0</v>
          </cell>
          <cell r="P151">
            <v>0</v>
          </cell>
          <cell r="Q151">
            <v>1</v>
          </cell>
          <cell r="R151">
            <v>0</v>
          </cell>
          <cell r="S151">
            <v>0</v>
          </cell>
          <cell r="T151">
            <v>1</v>
          </cell>
          <cell r="U151">
            <v>0</v>
          </cell>
          <cell r="V151">
            <v>1</v>
          </cell>
          <cell r="W151">
            <v>0</v>
          </cell>
          <cell r="X151">
            <v>0</v>
          </cell>
        </row>
        <row r="152">
          <cell r="M152">
            <v>97</v>
          </cell>
          <cell r="N152" t="str">
            <v>369</v>
          </cell>
          <cell r="O152">
            <v>0</v>
          </cell>
          <cell r="P152">
            <v>0</v>
          </cell>
          <cell r="Q152">
            <v>1</v>
          </cell>
          <cell r="R152">
            <v>0</v>
          </cell>
          <cell r="S152">
            <v>0</v>
          </cell>
          <cell r="T152">
            <v>1</v>
          </cell>
          <cell r="U152">
            <v>0</v>
          </cell>
          <cell r="V152">
            <v>0</v>
          </cell>
          <cell r="W152">
            <v>1</v>
          </cell>
          <cell r="X152">
            <v>0</v>
          </cell>
        </row>
        <row r="153">
          <cell r="M153">
            <v>98</v>
          </cell>
          <cell r="N153" t="str">
            <v>378</v>
          </cell>
          <cell r="O153">
            <v>0</v>
          </cell>
          <cell r="P153">
            <v>0</v>
          </cell>
          <cell r="Q153">
            <v>1</v>
          </cell>
          <cell r="R153">
            <v>0</v>
          </cell>
          <cell r="S153">
            <v>0</v>
          </cell>
          <cell r="T153">
            <v>0</v>
          </cell>
          <cell r="U153">
            <v>1</v>
          </cell>
          <cell r="V153">
            <v>1</v>
          </cell>
          <cell r="W153">
            <v>0</v>
          </cell>
          <cell r="X153">
            <v>0</v>
          </cell>
        </row>
        <row r="154">
          <cell r="M154">
            <v>99</v>
          </cell>
          <cell r="N154" t="str">
            <v>379</v>
          </cell>
          <cell r="O154">
            <v>0</v>
          </cell>
          <cell r="P154">
            <v>0</v>
          </cell>
          <cell r="Q154">
            <v>1</v>
          </cell>
          <cell r="R154">
            <v>0</v>
          </cell>
          <cell r="S154">
            <v>0</v>
          </cell>
          <cell r="T154">
            <v>0</v>
          </cell>
          <cell r="U154">
            <v>1</v>
          </cell>
          <cell r="V154">
            <v>0</v>
          </cell>
          <cell r="W154">
            <v>1</v>
          </cell>
          <cell r="X154">
            <v>0</v>
          </cell>
        </row>
        <row r="155">
          <cell r="M155">
            <v>100</v>
          </cell>
          <cell r="N155" t="str">
            <v>389</v>
          </cell>
          <cell r="O155">
            <v>0</v>
          </cell>
          <cell r="P155">
            <v>0</v>
          </cell>
          <cell r="Q155">
            <v>1</v>
          </cell>
          <cell r="R155">
            <v>0</v>
          </cell>
          <cell r="S155">
            <v>0</v>
          </cell>
          <cell r="T155">
            <v>0</v>
          </cell>
          <cell r="U155">
            <v>0</v>
          </cell>
          <cell r="V155">
            <v>1</v>
          </cell>
          <cell r="W155">
            <v>1</v>
          </cell>
          <cell r="X155">
            <v>0</v>
          </cell>
        </row>
        <row r="156">
          <cell r="M156">
            <v>101</v>
          </cell>
          <cell r="N156" t="str">
            <v>456</v>
          </cell>
          <cell r="O156">
            <v>0</v>
          </cell>
          <cell r="P156">
            <v>0</v>
          </cell>
          <cell r="Q156">
            <v>0</v>
          </cell>
          <cell r="R156">
            <v>1</v>
          </cell>
          <cell r="S156">
            <v>1</v>
          </cell>
          <cell r="T156">
            <v>1</v>
          </cell>
          <cell r="U156">
            <v>0</v>
          </cell>
          <cell r="V156">
            <v>0</v>
          </cell>
          <cell r="W156">
            <v>0</v>
          </cell>
          <cell r="X156">
            <v>0</v>
          </cell>
        </row>
        <row r="157">
          <cell r="M157">
            <v>102</v>
          </cell>
          <cell r="N157" t="str">
            <v>457</v>
          </cell>
          <cell r="O157">
            <v>0</v>
          </cell>
          <cell r="P157">
            <v>0</v>
          </cell>
          <cell r="Q157">
            <v>0</v>
          </cell>
          <cell r="R157">
            <v>1</v>
          </cell>
          <cell r="S157">
            <v>1</v>
          </cell>
          <cell r="T157">
            <v>0</v>
          </cell>
          <cell r="U157">
            <v>1</v>
          </cell>
          <cell r="V157">
            <v>0</v>
          </cell>
          <cell r="W157">
            <v>0</v>
          </cell>
          <cell r="X157">
            <v>0</v>
          </cell>
        </row>
        <row r="158">
          <cell r="M158">
            <v>103</v>
          </cell>
          <cell r="N158" t="str">
            <v>458</v>
          </cell>
          <cell r="O158">
            <v>0</v>
          </cell>
          <cell r="P158">
            <v>0</v>
          </cell>
          <cell r="Q158">
            <v>0</v>
          </cell>
          <cell r="R158">
            <v>1</v>
          </cell>
          <cell r="S158">
            <v>1</v>
          </cell>
          <cell r="T158">
            <v>0</v>
          </cell>
          <cell r="U158">
            <v>0</v>
          </cell>
          <cell r="V158">
            <v>1</v>
          </cell>
          <cell r="W158">
            <v>0</v>
          </cell>
          <cell r="X158">
            <v>0</v>
          </cell>
        </row>
        <row r="159">
          <cell r="M159">
            <v>104</v>
          </cell>
          <cell r="N159" t="str">
            <v>459</v>
          </cell>
          <cell r="O159">
            <v>0</v>
          </cell>
          <cell r="P159">
            <v>0</v>
          </cell>
          <cell r="Q159">
            <v>0</v>
          </cell>
          <cell r="R159">
            <v>1</v>
          </cell>
          <cell r="S159">
            <v>1</v>
          </cell>
          <cell r="T159">
            <v>0</v>
          </cell>
          <cell r="U159">
            <v>0</v>
          </cell>
          <cell r="V159">
            <v>0</v>
          </cell>
          <cell r="W159">
            <v>1</v>
          </cell>
          <cell r="X159">
            <v>0</v>
          </cell>
        </row>
        <row r="160">
          <cell r="M160">
            <v>105</v>
          </cell>
          <cell r="N160" t="str">
            <v>467</v>
          </cell>
          <cell r="O160">
            <v>0</v>
          </cell>
          <cell r="P160">
            <v>0</v>
          </cell>
          <cell r="Q160">
            <v>0</v>
          </cell>
          <cell r="R160">
            <v>1</v>
          </cell>
          <cell r="S160">
            <v>0</v>
          </cell>
          <cell r="T160">
            <v>1</v>
          </cell>
          <cell r="U160">
            <v>1</v>
          </cell>
          <cell r="V160">
            <v>0</v>
          </cell>
          <cell r="W160">
            <v>0</v>
          </cell>
          <cell r="X160">
            <v>0</v>
          </cell>
        </row>
        <row r="161">
          <cell r="M161">
            <v>106</v>
          </cell>
          <cell r="N161" t="str">
            <v>468</v>
          </cell>
          <cell r="O161">
            <v>0</v>
          </cell>
          <cell r="P161">
            <v>0</v>
          </cell>
          <cell r="Q161">
            <v>0</v>
          </cell>
          <cell r="R161">
            <v>1</v>
          </cell>
          <cell r="S161">
            <v>0</v>
          </cell>
          <cell r="T161">
            <v>1</v>
          </cell>
          <cell r="U161">
            <v>0</v>
          </cell>
          <cell r="V161">
            <v>1</v>
          </cell>
          <cell r="W161">
            <v>0</v>
          </cell>
          <cell r="X161">
            <v>0</v>
          </cell>
        </row>
        <row r="162">
          <cell r="M162">
            <v>107</v>
          </cell>
          <cell r="N162" t="str">
            <v>469</v>
          </cell>
          <cell r="O162">
            <v>0</v>
          </cell>
          <cell r="P162">
            <v>0</v>
          </cell>
          <cell r="Q162">
            <v>0</v>
          </cell>
          <cell r="R162">
            <v>1</v>
          </cell>
          <cell r="S162">
            <v>0</v>
          </cell>
          <cell r="T162">
            <v>1</v>
          </cell>
          <cell r="U162">
            <v>0</v>
          </cell>
          <cell r="V162">
            <v>0</v>
          </cell>
          <cell r="W162">
            <v>1</v>
          </cell>
          <cell r="X162">
            <v>0</v>
          </cell>
        </row>
        <row r="163">
          <cell r="M163">
            <v>108</v>
          </cell>
          <cell r="N163" t="str">
            <v>478</v>
          </cell>
          <cell r="O163">
            <v>0</v>
          </cell>
          <cell r="P163">
            <v>0</v>
          </cell>
          <cell r="Q163">
            <v>0</v>
          </cell>
          <cell r="R163">
            <v>1</v>
          </cell>
          <cell r="S163">
            <v>0</v>
          </cell>
          <cell r="T163">
            <v>0</v>
          </cell>
          <cell r="U163">
            <v>1</v>
          </cell>
          <cell r="V163">
            <v>1</v>
          </cell>
          <cell r="W163">
            <v>0</v>
          </cell>
          <cell r="X163">
            <v>0</v>
          </cell>
        </row>
        <row r="164">
          <cell r="M164">
            <v>109</v>
          </cell>
          <cell r="N164" t="str">
            <v>479</v>
          </cell>
          <cell r="O164">
            <v>0</v>
          </cell>
          <cell r="P164">
            <v>0</v>
          </cell>
          <cell r="Q164">
            <v>0</v>
          </cell>
          <cell r="R164">
            <v>1</v>
          </cell>
          <cell r="S164">
            <v>0</v>
          </cell>
          <cell r="T164">
            <v>0</v>
          </cell>
          <cell r="U164">
            <v>1</v>
          </cell>
          <cell r="V164">
            <v>0</v>
          </cell>
          <cell r="W164">
            <v>1</v>
          </cell>
          <cell r="X164">
            <v>0</v>
          </cell>
        </row>
        <row r="165">
          <cell r="M165">
            <v>110</v>
          </cell>
          <cell r="N165" t="str">
            <v>489</v>
          </cell>
          <cell r="O165">
            <v>0</v>
          </cell>
          <cell r="P165">
            <v>0</v>
          </cell>
          <cell r="Q165">
            <v>0</v>
          </cell>
          <cell r="R165">
            <v>1</v>
          </cell>
          <cell r="S165">
            <v>0</v>
          </cell>
          <cell r="T165">
            <v>0</v>
          </cell>
          <cell r="U165">
            <v>0</v>
          </cell>
          <cell r="V165">
            <v>1</v>
          </cell>
          <cell r="W165">
            <v>1</v>
          </cell>
          <cell r="X165">
            <v>0</v>
          </cell>
        </row>
        <row r="166">
          <cell r="M166">
            <v>111</v>
          </cell>
          <cell r="N166" t="str">
            <v>567</v>
          </cell>
          <cell r="O166">
            <v>0</v>
          </cell>
          <cell r="P166">
            <v>0</v>
          </cell>
          <cell r="Q166">
            <v>0</v>
          </cell>
          <cell r="R166">
            <v>0</v>
          </cell>
          <cell r="S166">
            <v>1</v>
          </cell>
          <cell r="T166">
            <v>1</v>
          </cell>
          <cell r="U166">
            <v>1</v>
          </cell>
          <cell r="V166">
            <v>0</v>
          </cell>
          <cell r="W166">
            <v>0</v>
          </cell>
          <cell r="X166">
            <v>0</v>
          </cell>
        </row>
        <row r="167">
          <cell r="M167">
            <v>112</v>
          </cell>
          <cell r="N167" t="str">
            <v>568</v>
          </cell>
          <cell r="O167">
            <v>0</v>
          </cell>
          <cell r="P167">
            <v>0</v>
          </cell>
          <cell r="Q167">
            <v>0</v>
          </cell>
          <cell r="R167">
            <v>0</v>
          </cell>
          <cell r="S167">
            <v>1</v>
          </cell>
          <cell r="T167">
            <v>1</v>
          </cell>
          <cell r="U167">
            <v>0</v>
          </cell>
          <cell r="V167">
            <v>1</v>
          </cell>
          <cell r="W167">
            <v>0</v>
          </cell>
          <cell r="X167">
            <v>0</v>
          </cell>
        </row>
        <row r="168">
          <cell r="M168">
            <v>113</v>
          </cell>
          <cell r="N168" t="str">
            <v>569</v>
          </cell>
          <cell r="O168">
            <v>0</v>
          </cell>
          <cell r="P168">
            <v>0</v>
          </cell>
          <cell r="Q168">
            <v>0</v>
          </cell>
          <cell r="R168">
            <v>0</v>
          </cell>
          <cell r="S168">
            <v>1</v>
          </cell>
          <cell r="T168">
            <v>1</v>
          </cell>
          <cell r="U168">
            <v>0</v>
          </cell>
          <cell r="V168">
            <v>0</v>
          </cell>
          <cell r="W168">
            <v>1</v>
          </cell>
          <cell r="X168">
            <v>0</v>
          </cell>
        </row>
        <row r="169">
          <cell r="M169">
            <v>114</v>
          </cell>
          <cell r="N169" t="str">
            <v>578</v>
          </cell>
          <cell r="O169">
            <v>0</v>
          </cell>
          <cell r="P169">
            <v>0</v>
          </cell>
          <cell r="Q169">
            <v>0</v>
          </cell>
          <cell r="R169">
            <v>0</v>
          </cell>
          <cell r="S169">
            <v>1</v>
          </cell>
          <cell r="T169">
            <v>0</v>
          </cell>
          <cell r="U169">
            <v>1</v>
          </cell>
          <cell r="V169">
            <v>1</v>
          </cell>
          <cell r="W169">
            <v>0</v>
          </cell>
          <cell r="X169">
            <v>0</v>
          </cell>
        </row>
        <row r="170">
          <cell r="M170">
            <v>115</v>
          </cell>
          <cell r="N170" t="str">
            <v>579</v>
          </cell>
          <cell r="O170">
            <v>0</v>
          </cell>
          <cell r="P170">
            <v>0</v>
          </cell>
          <cell r="Q170">
            <v>0</v>
          </cell>
          <cell r="R170">
            <v>0</v>
          </cell>
          <cell r="S170">
            <v>1</v>
          </cell>
          <cell r="T170">
            <v>0</v>
          </cell>
          <cell r="U170">
            <v>1</v>
          </cell>
          <cell r="V170">
            <v>0</v>
          </cell>
          <cell r="W170">
            <v>1</v>
          </cell>
          <cell r="X170">
            <v>0</v>
          </cell>
        </row>
        <row r="171">
          <cell r="M171">
            <v>116</v>
          </cell>
          <cell r="N171" t="str">
            <v>589</v>
          </cell>
          <cell r="O171">
            <v>0</v>
          </cell>
          <cell r="P171">
            <v>0</v>
          </cell>
          <cell r="Q171">
            <v>0</v>
          </cell>
          <cell r="R171">
            <v>0</v>
          </cell>
          <cell r="S171">
            <v>1</v>
          </cell>
          <cell r="T171">
            <v>0</v>
          </cell>
          <cell r="U171">
            <v>0</v>
          </cell>
          <cell r="V171">
            <v>1</v>
          </cell>
          <cell r="W171">
            <v>1</v>
          </cell>
          <cell r="X171">
            <v>0</v>
          </cell>
        </row>
        <row r="172">
          <cell r="M172">
            <v>117</v>
          </cell>
          <cell r="N172" t="str">
            <v>678</v>
          </cell>
          <cell r="O172">
            <v>0</v>
          </cell>
          <cell r="P172">
            <v>0</v>
          </cell>
          <cell r="Q172">
            <v>0</v>
          </cell>
          <cell r="R172">
            <v>0</v>
          </cell>
          <cell r="S172">
            <v>0</v>
          </cell>
          <cell r="T172">
            <v>1</v>
          </cell>
          <cell r="U172">
            <v>1</v>
          </cell>
          <cell r="V172">
            <v>1</v>
          </cell>
          <cell r="W172">
            <v>0</v>
          </cell>
          <cell r="X172">
            <v>0</v>
          </cell>
        </row>
        <row r="173">
          <cell r="M173">
            <v>118</v>
          </cell>
          <cell r="N173" t="str">
            <v>679</v>
          </cell>
          <cell r="O173">
            <v>0</v>
          </cell>
          <cell r="P173">
            <v>0</v>
          </cell>
          <cell r="Q173">
            <v>0</v>
          </cell>
          <cell r="R173">
            <v>0</v>
          </cell>
          <cell r="S173">
            <v>0</v>
          </cell>
          <cell r="T173">
            <v>1</v>
          </cell>
          <cell r="U173">
            <v>1</v>
          </cell>
          <cell r="V173">
            <v>0</v>
          </cell>
          <cell r="W173">
            <v>1</v>
          </cell>
          <cell r="X173">
            <v>0</v>
          </cell>
        </row>
        <row r="174">
          <cell r="M174">
            <v>119</v>
          </cell>
          <cell r="N174" t="str">
            <v>689</v>
          </cell>
          <cell r="O174">
            <v>0</v>
          </cell>
          <cell r="P174">
            <v>0</v>
          </cell>
          <cell r="Q174">
            <v>0</v>
          </cell>
          <cell r="R174">
            <v>0</v>
          </cell>
          <cell r="S174">
            <v>0</v>
          </cell>
          <cell r="T174">
            <v>1</v>
          </cell>
          <cell r="U174">
            <v>0</v>
          </cell>
          <cell r="V174">
            <v>1</v>
          </cell>
          <cell r="W174">
            <v>1</v>
          </cell>
          <cell r="X174">
            <v>0</v>
          </cell>
        </row>
        <row r="175">
          <cell r="M175">
            <v>120</v>
          </cell>
          <cell r="N175" t="str">
            <v>789</v>
          </cell>
          <cell r="O175">
            <v>0</v>
          </cell>
          <cell r="P175">
            <v>0</v>
          </cell>
          <cell r="Q175">
            <v>0</v>
          </cell>
          <cell r="R175">
            <v>0</v>
          </cell>
          <cell r="S175">
            <v>0</v>
          </cell>
          <cell r="T175">
            <v>0</v>
          </cell>
          <cell r="U175">
            <v>1</v>
          </cell>
          <cell r="V175">
            <v>1</v>
          </cell>
          <cell r="W175">
            <v>1</v>
          </cell>
          <cell r="X175">
            <v>0</v>
          </cell>
        </row>
      </sheetData>
    </sheetDataSet>
  </externalBook>
</externalLink>
</file>

<file path=xl/tables/table1.xml><?xml version="1.0" encoding="utf-8"?>
<table xmlns="http://schemas.openxmlformats.org/spreadsheetml/2006/main" id="1" name="ცხრილი1" displayName="ცხრილი1" ref="A8:F36" totalsRowShown="0" headerRowDxfId="22" headerRowBorderDxfId="21" tableBorderDxfId="20" totalsRowBorderDxfId="19">
  <autoFilter ref="A8:F36"/>
  <sortState ref="A2:F29">
    <sortCondition ref="A1:A29"/>
  </sortState>
  <tableColumns count="6">
    <tableColumn id="1" name="N" dataDxfId="18"/>
    <tableColumn id="2" name="მწვერვალის სახელწოდება" dataDxfId="17"/>
    <tableColumn id="3" name="კონტინენტი" dataDxfId="16"/>
    <tableColumn id="4" name="მთათა სისტემა" dataDxfId="15"/>
    <tableColumn id="5" name="მდებარეობა (სახელმწიფო)" dataDxfId="14"/>
    <tableColumn id="6" name="სიმაღლე ზღ. დ. (მეტრი)" dataDxfId="13"/>
  </tableColumns>
  <tableStyleInfo name="TableStyleMedium2" showFirstColumn="0" showLastColumn="0" showRowStripes="1" showColumnStripes="0"/>
</table>
</file>

<file path=xl/theme/theme1.xml><?xml version="1.0" encoding="utf-8"?>
<a:theme xmlns:a="http://schemas.openxmlformats.org/drawingml/2006/main" name="Office-ის თემა">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12"/>
  <dimension ref="A1:G26"/>
  <sheetViews>
    <sheetView topLeftCell="A10" zoomScaleNormal="100" workbookViewId="0">
      <selection activeCell="E18" sqref="E18"/>
    </sheetView>
  </sheetViews>
  <sheetFormatPr defaultColWidth="8.88671875" defaultRowHeight="21" x14ac:dyDescent="0.55000000000000004"/>
  <cols>
    <col min="1" max="1" width="6.6640625" style="150" customWidth="1"/>
    <col min="2" max="2" width="6.6640625" style="16" customWidth="1"/>
    <col min="3" max="3" width="36" style="16" customWidth="1"/>
    <col min="4" max="4" width="6.6640625" style="16" customWidth="1"/>
    <col min="5" max="5" width="35" style="16" customWidth="1"/>
    <col min="6" max="6" width="6.6640625" style="16" customWidth="1"/>
    <col min="7" max="16384" width="8.88671875" style="16"/>
  </cols>
  <sheetData>
    <row r="1" spans="1:6" ht="21" customHeight="1" x14ac:dyDescent="0.55000000000000004">
      <c r="A1" s="17"/>
      <c r="B1" s="260" t="s">
        <v>258</v>
      </c>
      <c r="C1" s="260"/>
      <c r="D1" s="260"/>
      <c r="E1" s="260"/>
      <c r="F1" s="17"/>
    </row>
    <row r="2" spans="1:6" x14ac:dyDescent="0.55000000000000004">
      <c r="A2" s="17"/>
      <c r="B2" s="207">
        <v>1</v>
      </c>
      <c r="C2" s="92" t="s">
        <v>487</v>
      </c>
      <c r="D2" s="207">
        <v>5</v>
      </c>
      <c r="E2" s="92" t="s">
        <v>491</v>
      </c>
      <c r="F2" s="17"/>
    </row>
    <row r="3" spans="1:6" x14ac:dyDescent="0.55000000000000004">
      <c r="A3" s="17"/>
      <c r="B3" s="208">
        <v>2</v>
      </c>
      <c r="C3" s="92" t="s">
        <v>488</v>
      </c>
      <c r="D3" s="207">
        <v>6</v>
      </c>
      <c r="E3" s="92" t="s">
        <v>492</v>
      </c>
      <c r="F3" s="17"/>
    </row>
    <row r="4" spans="1:6" x14ac:dyDescent="0.55000000000000004">
      <c r="A4" s="17"/>
      <c r="B4" s="208">
        <v>3</v>
      </c>
      <c r="C4" s="92" t="s">
        <v>489</v>
      </c>
      <c r="D4" s="207">
        <v>7</v>
      </c>
      <c r="E4" s="92" t="s">
        <v>493</v>
      </c>
      <c r="F4" s="17"/>
    </row>
    <row r="5" spans="1:6" x14ac:dyDescent="0.55000000000000004">
      <c r="A5" s="17"/>
      <c r="B5" s="208">
        <v>4</v>
      </c>
      <c r="C5" s="92" t="s">
        <v>490</v>
      </c>
      <c r="D5" s="149"/>
      <c r="E5" s="92"/>
      <c r="F5" s="17"/>
    </row>
    <row r="6" spans="1:6" ht="21" customHeight="1" x14ac:dyDescent="0.55000000000000004">
      <c r="A6" s="17"/>
      <c r="B6" s="260" t="s">
        <v>171</v>
      </c>
      <c r="C6" s="260"/>
      <c r="D6" s="260"/>
      <c r="E6" s="260"/>
      <c r="F6" s="17"/>
    </row>
    <row r="7" spans="1:6" x14ac:dyDescent="0.55000000000000004">
      <c r="A7" s="17"/>
      <c r="B7" s="208">
        <v>8</v>
      </c>
      <c r="C7" s="92" t="s">
        <v>398</v>
      </c>
      <c r="D7" s="208">
        <v>12</v>
      </c>
      <c r="E7" s="160" t="s">
        <v>497</v>
      </c>
      <c r="F7" s="17"/>
    </row>
    <row r="8" spans="1:6" x14ac:dyDescent="0.55000000000000004">
      <c r="A8" s="17"/>
      <c r="B8" s="208">
        <v>9</v>
      </c>
      <c r="C8" s="160" t="s">
        <v>495</v>
      </c>
      <c r="D8" s="208">
        <v>13</v>
      </c>
      <c r="E8" s="160" t="s">
        <v>498</v>
      </c>
      <c r="F8" s="17"/>
    </row>
    <row r="9" spans="1:6" x14ac:dyDescent="0.55000000000000004">
      <c r="A9" s="17"/>
      <c r="B9" s="208">
        <v>10</v>
      </c>
      <c r="C9" s="160" t="s">
        <v>496</v>
      </c>
      <c r="D9" s="208">
        <v>14</v>
      </c>
      <c r="E9" s="160" t="s">
        <v>298</v>
      </c>
      <c r="F9" s="17"/>
    </row>
    <row r="10" spans="1:6" x14ac:dyDescent="0.55000000000000004">
      <c r="A10" s="17"/>
      <c r="B10" s="208">
        <v>11</v>
      </c>
      <c r="C10" s="160" t="s">
        <v>393</v>
      </c>
      <c r="D10" s="149"/>
      <c r="F10" s="17"/>
    </row>
    <row r="11" spans="1:6" ht="21" customHeight="1" x14ac:dyDescent="0.55000000000000004">
      <c r="A11" s="17"/>
      <c r="B11" s="260" t="s">
        <v>315</v>
      </c>
      <c r="C11" s="260"/>
      <c r="D11" s="260"/>
      <c r="E11" s="260"/>
      <c r="F11" s="17"/>
    </row>
    <row r="12" spans="1:6" x14ac:dyDescent="0.55000000000000004">
      <c r="A12" s="17"/>
      <c r="B12" s="208">
        <v>15</v>
      </c>
      <c r="C12" s="182" t="s">
        <v>499</v>
      </c>
      <c r="D12" s="208">
        <v>16</v>
      </c>
      <c r="E12" s="92" t="s">
        <v>500</v>
      </c>
      <c r="F12" s="17"/>
    </row>
    <row r="13" spans="1:6" ht="21" customHeight="1" x14ac:dyDescent="0.55000000000000004">
      <c r="A13" s="17"/>
      <c r="B13" s="260" t="s">
        <v>15</v>
      </c>
      <c r="C13" s="260"/>
      <c r="D13" s="260"/>
      <c r="E13" s="260"/>
      <c r="F13" s="17"/>
    </row>
    <row r="14" spans="1:6" x14ac:dyDescent="0.55000000000000004">
      <c r="A14" s="17"/>
      <c r="B14" s="208">
        <v>17</v>
      </c>
      <c r="C14" s="160" t="s">
        <v>501</v>
      </c>
      <c r="D14" s="208">
        <v>19</v>
      </c>
      <c r="E14" s="160" t="s">
        <v>502</v>
      </c>
      <c r="F14" s="17"/>
    </row>
    <row r="15" spans="1:6" x14ac:dyDescent="0.55000000000000004">
      <c r="A15" s="17"/>
      <c r="B15" s="208">
        <v>18</v>
      </c>
      <c r="C15" s="92" t="s">
        <v>21</v>
      </c>
      <c r="D15" s="208">
        <v>20</v>
      </c>
      <c r="E15" s="92" t="s">
        <v>503</v>
      </c>
      <c r="F15" s="17"/>
    </row>
    <row r="16" spans="1:6" ht="21" customHeight="1" x14ac:dyDescent="0.55000000000000004">
      <c r="A16" s="17"/>
      <c r="B16" s="260" t="s">
        <v>29</v>
      </c>
      <c r="C16" s="260"/>
      <c r="D16" s="260"/>
      <c r="E16" s="260"/>
      <c r="F16" s="17"/>
    </row>
    <row r="17" spans="1:7" x14ac:dyDescent="0.55000000000000004">
      <c r="A17" s="17"/>
      <c r="B17" s="208">
        <v>21</v>
      </c>
      <c r="C17" s="160" t="s">
        <v>504</v>
      </c>
      <c r="D17" s="210">
        <v>23</v>
      </c>
      <c r="E17" s="92" t="s">
        <v>333</v>
      </c>
      <c r="F17" s="17"/>
      <c r="G17" s="160"/>
    </row>
    <row r="18" spans="1:7" x14ac:dyDescent="0.55000000000000004">
      <c r="A18" s="17"/>
      <c r="B18" s="208">
        <v>22</v>
      </c>
      <c r="C18" s="92" t="s">
        <v>505</v>
      </c>
      <c r="D18" s="210">
        <v>24</v>
      </c>
      <c r="E18" s="92" t="s">
        <v>316</v>
      </c>
      <c r="F18" s="17"/>
    </row>
    <row r="19" spans="1:7" ht="21" customHeight="1" x14ac:dyDescent="0.55000000000000004">
      <c r="A19" s="17"/>
      <c r="B19" s="260" t="s">
        <v>16</v>
      </c>
      <c r="C19" s="260"/>
      <c r="D19" s="260"/>
      <c r="E19" s="260"/>
      <c r="F19" s="17"/>
    </row>
    <row r="20" spans="1:7" x14ac:dyDescent="0.55000000000000004">
      <c r="A20" s="17"/>
      <c r="B20" s="208">
        <v>25</v>
      </c>
      <c r="C20" s="160" t="s">
        <v>506</v>
      </c>
      <c r="D20" s="210">
        <v>27</v>
      </c>
      <c r="E20" s="92" t="s">
        <v>508</v>
      </c>
      <c r="F20" s="17"/>
    </row>
    <row r="21" spans="1:7" x14ac:dyDescent="0.55000000000000004">
      <c r="A21" s="17"/>
      <c r="B21" s="208">
        <v>26</v>
      </c>
      <c r="C21" s="160" t="s">
        <v>507</v>
      </c>
      <c r="D21" s="210">
        <v>28</v>
      </c>
      <c r="E21" s="92" t="s">
        <v>509</v>
      </c>
      <c r="F21" s="17"/>
    </row>
    <row r="22" spans="1:7" x14ac:dyDescent="0.55000000000000004">
      <c r="A22" s="17"/>
      <c r="B22" s="260" t="s">
        <v>117</v>
      </c>
      <c r="C22" s="260"/>
      <c r="D22" s="260"/>
      <c r="E22" s="260"/>
      <c r="F22" s="17"/>
    </row>
    <row r="23" spans="1:7" x14ac:dyDescent="0.55000000000000004">
      <c r="A23" s="17"/>
      <c r="B23" s="208">
        <v>29</v>
      </c>
      <c r="C23" s="92" t="s">
        <v>510</v>
      </c>
      <c r="D23" s="210">
        <v>31</v>
      </c>
      <c r="E23" s="92" t="s">
        <v>512</v>
      </c>
      <c r="F23" s="17"/>
    </row>
    <row r="24" spans="1:7" x14ac:dyDescent="0.55000000000000004">
      <c r="A24" s="17"/>
      <c r="B24" s="208">
        <v>30</v>
      </c>
      <c r="C24" s="92" t="s">
        <v>511</v>
      </c>
      <c r="D24" s="210">
        <v>32</v>
      </c>
      <c r="E24" s="92" t="s">
        <v>513</v>
      </c>
      <c r="F24" s="17"/>
    </row>
    <row r="25" spans="1:7" x14ac:dyDescent="0.55000000000000004">
      <c r="A25" s="17"/>
      <c r="B25" s="208">
        <v>33</v>
      </c>
      <c r="C25" s="92" t="s">
        <v>514</v>
      </c>
      <c r="D25" s="210"/>
      <c r="E25" s="92"/>
      <c r="F25" s="17"/>
    </row>
    <row r="26" spans="1:7" ht="21" customHeight="1" x14ac:dyDescent="0.55000000000000004">
      <c r="A26" s="17"/>
      <c r="B26" s="260"/>
      <c r="C26" s="260"/>
      <c r="D26" s="260"/>
      <c r="E26" s="260"/>
      <c r="F26" s="17"/>
    </row>
  </sheetData>
  <mergeCells count="8">
    <mergeCell ref="B1:E1"/>
    <mergeCell ref="B26:E26"/>
    <mergeCell ref="B19:E19"/>
    <mergeCell ref="B6:E6"/>
    <mergeCell ref="B11:E11"/>
    <mergeCell ref="B13:E13"/>
    <mergeCell ref="B16:E16"/>
    <mergeCell ref="B22:E22"/>
  </mergeCells>
  <hyperlinks>
    <hyperlink ref="C14" location="'17'!A1" display="ვის რომელი ფერი გვიყვარს"/>
    <hyperlink ref="E14" location="'19'!A1" display="წრფივი ფუნქცია"/>
    <hyperlink ref="C20" location="'25'!A1" display="საგამოცდო ქულები"/>
    <hyperlink ref="E8" location="'13'!A1" display="პური და ლიმონათი"/>
    <hyperlink ref="C17" location="'21'!A1" display="ტემპერატურა დედაქალაქებში"/>
    <hyperlink ref="C10" location="'11'!A1" display="კომპიუტერული კომპანია"/>
    <hyperlink ref="E15" location="'20'!A1" display="საახალწლო წვეულება"/>
    <hyperlink ref="E12" location="'16'!A1" display="უმაღლესი მწვევრვალები"/>
    <hyperlink ref="E3" location="'6'!A1" display="6 მოგზაურობა"/>
    <hyperlink ref="E7" location="'12'!A1" display="ფასდაკლება"/>
    <hyperlink ref="E9" location="'14'!A1" display="14 ხილი"/>
    <hyperlink ref="C8" location="'9'!A1" display="რკინის შემცველობა"/>
    <hyperlink ref="C18" location="'22'!A1" display="მოსახლეობის რაოდენობა"/>
    <hyperlink ref="E17" location="'23'!A1" display="კასპიის ზღვის აუზის მდინარეები"/>
    <hyperlink ref="C21" location="'26'!A1" display="ყველაზე მაღალი ჩანჩქერები"/>
    <hyperlink ref="E20" location="'27'!A1" display="იმერეთის უღელტეხილები"/>
    <hyperlink ref="E21" location="'28'!A1" display="ეროვნული პარკები"/>
    <hyperlink ref="C2" location="'1'!A1" display="1 ავტომობილთა კატალოგი"/>
    <hyperlink ref="C3" location="'2'!A1" display="2 კროსვორდი"/>
    <hyperlink ref="C4" location="'3'!A1" display="3 კროსვორდი "/>
    <hyperlink ref="C5" location="'4'!A1" display="4 ჭადრაკის დაფა"/>
    <hyperlink ref="E2" location="'5'!A1" display="5 კალენდარი"/>
    <hyperlink ref="C12" location="'15'!A1" display="სუპერმარკეტის კატალოგი"/>
    <hyperlink ref="E18" location="'24'!A1" display="სკოლის სპორტული შეჯიბრი"/>
    <hyperlink ref="C23" location="'29'!A1" display="სპორტის სახეობები"/>
    <hyperlink ref="C7" location="'8'!A1" display="რიცხვის კვადრატი"/>
    <hyperlink ref="C15" location="'18'!A1" display="მოსწავლეთა ოლიმპიადა"/>
    <hyperlink ref="E23" location="'31'!A1" display="ტექნიკის ხარჯი"/>
    <hyperlink ref="C24" location="'30'!A1" display="თანამშრომლების ხელფასი"/>
    <hyperlink ref="E24" location="'32'!A1" display="კომუნალური გადასახადები"/>
    <hyperlink ref="C9" location="'10'!A1" display="ოლიმპიადა"/>
    <hyperlink ref="E4" location="'7'!A1" display="მსოფლიოს ჩემპიონატი"/>
    <hyperlink ref="C25" location="'33'!A1" display="ცხოველთა რბოლა"/>
  </hyperlink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7" workbookViewId="0">
      <selection activeCell="A13" sqref="A13:E13"/>
    </sheetView>
  </sheetViews>
  <sheetFormatPr defaultRowHeight="16.8" x14ac:dyDescent="0.45"/>
  <cols>
    <col min="2" max="2" width="20.88671875" customWidth="1"/>
    <col min="3" max="3" width="14.109375" customWidth="1"/>
    <col min="4" max="4" width="15" customWidth="1"/>
    <col min="5" max="5" width="22.88671875" customWidth="1"/>
  </cols>
  <sheetData>
    <row r="1" spans="1:5" ht="39" customHeight="1" x14ac:dyDescent="0.45">
      <c r="A1" s="282" t="s">
        <v>271</v>
      </c>
      <c r="B1" s="282"/>
      <c r="C1" s="282"/>
      <c r="D1" s="282"/>
    </row>
    <row r="3" spans="1:5" ht="36" customHeight="1" x14ac:dyDescent="0.45">
      <c r="A3" s="167" t="s">
        <v>23</v>
      </c>
      <c r="B3" s="167" t="s">
        <v>272</v>
      </c>
      <c r="C3" s="167" t="s">
        <v>380</v>
      </c>
      <c r="D3" s="167" t="s">
        <v>273</v>
      </c>
    </row>
    <row r="4" spans="1:5" ht="31.5" customHeight="1" x14ac:dyDescent="0.45">
      <c r="A4" s="7">
        <v>1</v>
      </c>
      <c r="B4" s="169" t="s">
        <v>274</v>
      </c>
      <c r="C4" s="7">
        <v>27</v>
      </c>
      <c r="D4" s="165">
        <v>0.7</v>
      </c>
    </row>
    <row r="5" spans="1:5" ht="31.5" customHeight="1" x14ac:dyDescent="0.45">
      <c r="A5" s="7">
        <v>2</v>
      </c>
      <c r="B5" s="169" t="s">
        <v>275</v>
      </c>
      <c r="C5" s="7">
        <v>150</v>
      </c>
      <c r="D5" s="165">
        <v>1.5</v>
      </c>
    </row>
    <row r="6" spans="1:5" ht="31.5" customHeight="1" x14ac:dyDescent="0.45">
      <c r="A6" s="7">
        <v>3</v>
      </c>
      <c r="B6" s="169" t="s">
        <v>276</v>
      </c>
      <c r="C6" s="7">
        <v>90</v>
      </c>
      <c r="D6" s="165">
        <v>0.3</v>
      </c>
    </row>
    <row r="7" spans="1:5" ht="31.5" customHeight="1" x14ac:dyDescent="0.45">
      <c r="A7" s="7">
        <v>4</v>
      </c>
      <c r="B7" s="169" t="s">
        <v>277</v>
      </c>
      <c r="C7" s="7">
        <v>100</v>
      </c>
      <c r="D7" s="165">
        <v>0.6</v>
      </c>
    </row>
    <row r="8" spans="1:5" ht="31.5" customHeight="1" x14ac:dyDescent="0.45">
      <c r="A8" s="7">
        <v>5</v>
      </c>
      <c r="B8" s="169" t="s">
        <v>278</v>
      </c>
      <c r="C8" s="7">
        <v>30</v>
      </c>
      <c r="D8" s="165">
        <v>0.3</v>
      </c>
    </row>
    <row r="9" spans="1:5" ht="31.5" customHeight="1" x14ac:dyDescent="0.45">
      <c r="A9" s="7">
        <v>6</v>
      </c>
      <c r="B9" s="170" t="s">
        <v>279</v>
      </c>
      <c r="C9" s="7">
        <v>120</v>
      </c>
      <c r="D9" s="165">
        <v>0.9</v>
      </c>
    </row>
    <row r="10" spans="1:5" ht="27.75" customHeight="1" x14ac:dyDescent="0.45">
      <c r="A10" s="168">
        <v>7</v>
      </c>
      <c r="B10" s="171" t="s">
        <v>20</v>
      </c>
      <c r="C10" s="168">
        <v>60</v>
      </c>
      <c r="D10" s="138">
        <v>1.2</v>
      </c>
    </row>
    <row r="13" spans="1:5" ht="46.5" customHeight="1" x14ac:dyDescent="0.45">
      <c r="A13" s="261" t="s">
        <v>548</v>
      </c>
      <c r="B13" s="261"/>
      <c r="C13" s="261"/>
      <c r="D13" s="261"/>
      <c r="E13" s="261"/>
    </row>
    <row r="16" spans="1:5" s="1" customFormat="1" ht="23.4" customHeight="1" x14ac:dyDescent="0.45">
      <c r="A16" s="264" t="s">
        <v>72</v>
      </c>
      <c r="B16" s="264"/>
      <c r="C16" s="264"/>
      <c r="D16" s="264"/>
      <c r="E16" s="264"/>
    </row>
    <row r="18" spans="1:5" ht="26.4" x14ac:dyDescent="0.45">
      <c r="A18" s="262" t="s">
        <v>115</v>
      </c>
      <c r="B18" s="262"/>
      <c r="C18" s="262"/>
      <c r="D18" s="262"/>
      <c r="E18" s="262"/>
    </row>
    <row r="20" spans="1:5" ht="30" customHeight="1" x14ac:dyDescent="0.45">
      <c r="A20" s="282" t="s">
        <v>271</v>
      </c>
      <c r="B20" s="282"/>
      <c r="C20" s="282"/>
      <c r="D20" s="282"/>
      <c r="E20" s="282"/>
    </row>
    <row r="22" spans="1:5" ht="51" customHeight="1" x14ac:dyDescent="0.45">
      <c r="A22" s="167" t="s">
        <v>23</v>
      </c>
      <c r="B22" s="167" t="s">
        <v>272</v>
      </c>
      <c r="C22" s="167" t="s">
        <v>380</v>
      </c>
      <c r="D22" s="167" t="s">
        <v>273</v>
      </c>
      <c r="E22" s="176" t="s">
        <v>381</v>
      </c>
    </row>
    <row r="23" spans="1:5" ht="21" customHeight="1" x14ac:dyDescent="0.45">
      <c r="A23" s="7">
        <v>1</v>
      </c>
      <c r="B23" s="169" t="s">
        <v>274</v>
      </c>
      <c r="C23" s="7">
        <v>27</v>
      </c>
      <c r="D23" s="175">
        <v>0.7</v>
      </c>
      <c r="E23" s="133">
        <f>D23*7</f>
        <v>4.8999999999999995</v>
      </c>
    </row>
    <row r="24" spans="1:5" ht="21" customHeight="1" x14ac:dyDescent="0.45">
      <c r="A24" s="7">
        <v>2</v>
      </c>
      <c r="B24" s="169" t="s">
        <v>275</v>
      </c>
      <c r="C24" s="7">
        <v>150</v>
      </c>
      <c r="D24" s="175">
        <v>1.5</v>
      </c>
      <c r="E24" s="133">
        <f t="shared" ref="E24:E29" si="0">D24*7</f>
        <v>10.5</v>
      </c>
    </row>
    <row r="25" spans="1:5" ht="21" customHeight="1" x14ac:dyDescent="0.45">
      <c r="A25" s="7">
        <v>3</v>
      </c>
      <c r="B25" s="169" t="s">
        <v>276</v>
      </c>
      <c r="C25" s="7">
        <v>90</v>
      </c>
      <c r="D25" s="175">
        <v>0.3</v>
      </c>
      <c r="E25" s="133">
        <f t="shared" si="0"/>
        <v>2.1</v>
      </c>
    </row>
    <row r="26" spans="1:5" ht="21" customHeight="1" x14ac:dyDescent="0.45">
      <c r="A26" s="7">
        <v>4</v>
      </c>
      <c r="B26" s="169" t="s">
        <v>277</v>
      </c>
      <c r="C26" s="7">
        <v>100</v>
      </c>
      <c r="D26" s="175">
        <v>0.6</v>
      </c>
      <c r="E26" s="133">
        <f t="shared" si="0"/>
        <v>4.2</v>
      </c>
    </row>
    <row r="27" spans="1:5" ht="21" customHeight="1" x14ac:dyDescent="0.45">
      <c r="A27" s="7">
        <v>5</v>
      </c>
      <c r="B27" s="169" t="s">
        <v>278</v>
      </c>
      <c r="C27" s="7">
        <v>30</v>
      </c>
      <c r="D27" s="175">
        <v>0.3</v>
      </c>
      <c r="E27" s="133">
        <f t="shared" si="0"/>
        <v>2.1</v>
      </c>
    </row>
    <row r="28" spans="1:5" ht="31.2" customHeight="1" x14ac:dyDescent="0.45">
      <c r="A28" s="7">
        <v>6</v>
      </c>
      <c r="B28" s="170" t="s">
        <v>279</v>
      </c>
      <c r="C28" s="7">
        <v>120</v>
      </c>
      <c r="D28" s="175">
        <v>0.9</v>
      </c>
      <c r="E28" s="133">
        <f t="shared" si="0"/>
        <v>6.3</v>
      </c>
    </row>
    <row r="29" spans="1:5" ht="21" customHeight="1" x14ac:dyDescent="0.45">
      <c r="A29" s="168">
        <v>7</v>
      </c>
      <c r="B29" s="171" t="s">
        <v>20</v>
      </c>
      <c r="C29" s="168">
        <v>60</v>
      </c>
      <c r="D29" s="138">
        <v>1.2</v>
      </c>
      <c r="E29" s="133">
        <f t="shared" si="0"/>
        <v>8.4</v>
      </c>
    </row>
  </sheetData>
  <mergeCells count="5">
    <mergeCell ref="A1:D1"/>
    <mergeCell ref="A20:E20"/>
    <mergeCell ref="A13:E13"/>
    <mergeCell ref="A18:E18"/>
    <mergeCell ref="A16:E16"/>
  </mergeCells>
  <hyperlinks>
    <hyperlink ref="A16:C16" location="სარჩევი!A1" display="სარჩევში დაბრუნება"/>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sqref="A1:D1"/>
    </sheetView>
  </sheetViews>
  <sheetFormatPr defaultRowHeight="16.8" x14ac:dyDescent="0.45"/>
  <cols>
    <col min="1" max="1" width="17" customWidth="1"/>
    <col min="2" max="2" width="17.109375" customWidth="1"/>
    <col min="3" max="3" width="17.33203125" customWidth="1"/>
    <col min="4" max="4" width="15.33203125" customWidth="1"/>
    <col min="5" max="5" width="14.6640625" customWidth="1"/>
    <col min="6" max="6" width="15.109375" customWidth="1"/>
  </cols>
  <sheetData>
    <row r="1" spans="1:6" ht="27" customHeight="1" x14ac:dyDescent="0.45">
      <c r="A1" s="283" t="s">
        <v>21</v>
      </c>
      <c r="B1" s="284"/>
      <c r="C1" s="284"/>
      <c r="D1" s="284"/>
    </row>
    <row r="2" spans="1:6" ht="55.8" x14ac:dyDescent="0.45">
      <c r="A2" s="22" t="s">
        <v>22</v>
      </c>
      <c r="B2" s="22" t="s">
        <v>422</v>
      </c>
      <c r="C2" s="22" t="s">
        <v>423</v>
      </c>
      <c r="D2" s="22" t="s">
        <v>424</v>
      </c>
    </row>
    <row r="3" spans="1:6" ht="18.600000000000001" x14ac:dyDescent="0.45">
      <c r="A3" s="23" t="s">
        <v>416</v>
      </c>
      <c r="B3" s="24">
        <v>110</v>
      </c>
      <c r="C3" s="24">
        <v>65</v>
      </c>
      <c r="D3" s="12">
        <v>35</v>
      </c>
    </row>
    <row r="4" spans="1:6" ht="18.600000000000001" x14ac:dyDescent="0.45">
      <c r="A4" s="23" t="s">
        <v>417</v>
      </c>
      <c r="B4" s="24">
        <v>55</v>
      </c>
      <c r="C4" s="24">
        <v>35</v>
      </c>
      <c r="D4" s="12">
        <v>14</v>
      </c>
    </row>
    <row r="5" spans="1:6" ht="18.600000000000001" x14ac:dyDescent="0.45">
      <c r="A5" s="23" t="s">
        <v>421</v>
      </c>
      <c r="B5" s="24">
        <v>95</v>
      </c>
      <c r="C5" s="24">
        <v>85</v>
      </c>
      <c r="D5" s="12">
        <v>37</v>
      </c>
    </row>
    <row r="6" spans="1:6" ht="18.600000000000001" x14ac:dyDescent="0.45">
      <c r="A6" s="23" t="s">
        <v>418</v>
      </c>
      <c r="B6" s="24">
        <v>77</v>
      </c>
      <c r="C6" s="24">
        <v>54</v>
      </c>
      <c r="D6" s="12">
        <v>27</v>
      </c>
    </row>
    <row r="8" spans="1:6" ht="62.25" customHeight="1" x14ac:dyDescent="0.45">
      <c r="A8" s="261" t="s">
        <v>549</v>
      </c>
      <c r="B8" s="261"/>
      <c r="C8" s="261"/>
      <c r="D8" s="261"/>
      <c r="E8" s="261"/>
      <c r="F8" s="261"/>
    </row>
    <row r="9" spans="1:6" x14ac:dyDescent="0.45">
      <c r="A9" s="10"/>
      <c r="B9" s="11"/>
      <c r="C9" s="11"/>
      <c r="D9" s="11"/>
      <c r="E9" s="11"/>
    </row>
    <row r="11" spans="1:6" ht="26.4" x14ac:dyDescent="0.45">
      <c r="A11" s="264" t="s">
        <v>72</v>
      </c>
      <c r="B11" s="264"/>
      <c r="C11" s="264"/>
      <c r="D11" s="264"/>
      <c r="E11" s="264"/>
      <c r="F11" s="264"/>
    </row>
    <row r="12" spans="1:6" ht="21" x14ac:dyDescent="0.45">
      <c r="A12" s="1"/>
      <c r="B12" s="1"/>
      <c r="C12" s="1"/>
      <c r="D12" s="1"/>
      <c r="E12" s="1"/>
      <c r="F12" s="1"/>
    </row>
    <row r="13" spans="1:6" ht="26.4" x14ac:dyDescent="0.45">
      <c r="A13" s="262" t="s">
        <v>115</v>
      </c>
      <c r="B13" s="262"/>
      <c r="C13" s="262"/>
      <c r="D13" s="262"/>
      <c r="E13" s="262"/>
      <c r="F13" s="262"/>
    </row>
    <row r="15" spans="1:6" ht="27" customHeight="1" x14ac:dyDescent="0.45">
      <c r="A15" s="285" t="s">
        <v>21</v>
      </c>
      <c r="B15" s="286"/>
      <c r="C15" s="286"/>
      <c r="D15" s="286"/>
      <c r="E15" s="286"/>
      <c r="F15" s="286"/>
    </row>
    <row r="16" spans="1:6" ht="108" customHeight="1" x14ac:dyDescent="0.45">
      <c r="A16" s="22" t="s">
        <v>22</v>
      </c>
      <c r="B16" s="22" t="s">
        <v>422</v>
      </c>
      <c r="C16" s="22" t="s">
        <v>423</v>
      </c>
      <c r="D16" s="22" t="s">
        <v>424</v>
      </c>
      <c r="E16" s="197" t="s">
        <v>426</v>
      </c>
      <c r="F16" s="199" t="s">
        <v>425</v>
      </c>
    </row>
    <row r="17" spans="1:6" ht="18.600000000000001" x14ac:dyDescent="0.45">
      <c r="A17" s="23" t="s">
        <v>416</v>
      </c>
      <c r="B17" s="24">
        <v>110</v>
      </c>
      <c r="C17" s="24">
        <v>65</v>
      </c>
      <c r="D17" s="196">
        <v>35</v>
      </c>
      <c r="E17" s="198">
        <f>B17-C17</f>
        <v>45</v>
      </c>
      <c r="F17" s="200">
        <f>C17-D17</f>
        <v>30</v>
      </c>
    </row>
    <row r="18" spans="1:6" ht="18.600000000000001" x14ac:dyDescent="0.45">
      <c r="A18" s="23" t="s">
        <v>417</v>
      </c>
      <c r="B18" s="24">
        <v>55</v>
      </c>
      <c r="C18" s="24">
        <v>35</v>
      </c>
      <c r="D18" s="196">
        <v>14</v>
      </c>
      <c r="E18" s="198">
        <f t="shared" ref="E18:E20" si="0">B18-C18</f>
        <v>20</v>
      </c>
      <c r="F18" s="200">
        <f t="shared" ref="F18:F20" si="1">C18-D18</f>
        <v>21</v>
      </c>
    </row>
    <row r="19" spans="1:6" ht="18.600000000000001" x14ac:dyDescent="0.45">
      <c r="A19" s="23" t="s">
        <v>421</v>
      </c>
      <c r="B19" s="24">
        <v>95</v>
      </c>
      <c r="C19" s="24">
        <v>85</v>
      </c>
      <c r="D19" s="196">
        <v>37</v>
      </c>
      <c r="E19" s="198">
        <f t="shared" si="0"/>
        <v>10</v>
      </c>
      <c r="F19" s="200">
        <f t="shared" si="1"/>
        <v>48</v>
      </c>
    </row>
    <row r="20" spans="1:6" ht="18.600000000000001" x14ac:dyDescent="0.45">
      <c r="A20" s="23" t="s">
        <v>418</v>
      </c>
      <c r="B20" s="24">
        <v>77</v>
      </c>
      <c r="C20" s="24">
        <v>54</v>
      </c>
      <c r="D20" s="196">
        <v>27</v>
      </c>
      <c r="E20" s="198">
        <f t="shared" si="0"/>
        <v>23</v>
      </c>
      <c r="F20" s="200">
        <f t="shared" si="1"/>
        <v>27</v>
      </c>
    </row>
  </sheetData>
  <mergeCells count="5">
    <mergeCell ref="A8:F8"/>
    <mergeCell ref="A13:F13"/>
    <mergeCell ref="A1:D1"/>
    <mergeCell ref="A15:F15"/>
    <mergeCell ref="A11:F11"/>
  </mergeCells>
  <hyperlinks>
    <hyperlink ref="A11:C11" location="სარჩევი!A1" display="სარჩევში დაბრუნება"/>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23"/>
  <dimension ref="A1:G35"/>
  <sheetViews>
    <sheetView topLeftCell="A16" zoomScaleNormal="100" workbookViewId="0">
      <selection activeCell="A16" sqref="A16:G16"/>
    </sheetView>
  </sheetViews>
  <sheetFormatPr defaultRowHeight="18.600000000000001" x14ac:dyDescent="0.5"/>
  <cols>
    <col min="1" max="1" width="3.77734375" style="34" customWidth="1"/>
    <col min="2" max="2" width="23.21875" style="34" customWidth="1"/>
    <col min="3" max="3" width="10.6640625" style="34" customWidth="1"/>
    <col min="4" max="4" width="14" style="34" bestFit="1" customWidth="1"/>
    <col min="5" max="5" width="11.77734375" style="34" customWidth="1"/>
    <col min="6" max="6" width="18.6640625" style="34" customWidth="1"/>
    <col min="7" max="7" width="13.6640625" style="34" customWidth="1"/>
    <col min="8" max="248" width="8.88671875" style="34"/>
    <col min="249" max="249" width="3.77734375" style="34" customWidth="1"/>
    <col min="250" max="250" width="14.109375" style="34" bestFit="1" customWidth="1"/>
    <col min="251" max="251" width="10.6640625" style="34" customWidth="1"/>
    <col min="252" max="252" width="14" style="34" bestFit="1" customWidth="1"/>
    <col min="253" max="253" width="10.77734375" style="34" customWidth="1"/>
    <col min="254" max="254" width="12.109375" style="34" customWidth="1"/>
    <col min="255" max="255" width="13.6640625" style="34" customWidth="1"/>
    <col min="256" max="256" width="11.33203125" style="34" customWidth="1"/>
    <col min="257" max="257" width="19.6640625" style="34" bestFit="1" customWidth="1"/>
    <col min="258" max="258" width="12.33203125" style="34" customWidth="1"/>
    <col min="259" max="504" width="8.88671875" style="34"/>
    <col min="505" max="505" width="3.77734375" style="34" customWidth="1"/>
    <col min="506" max="506" width="14.109375" style="34" bestFit="1" customWidth="1"/>
    <col min="507" max="507" width="10.6640625" style="34" customWidth="1"/>
    <col min="508" max="508" width="14" style="34" bestFit="1" customWidth="1"/>
    <col min="509" max="509" width="10.77734375" style="34" customWidth="1"/>
    <col min="510" max="510" width="12.109375" style="34" customWidth="1"/>
    <col min="511" max="511" width="13.6640625" style="34" customWidth="1"/>
    <col min="512" max="512" width="11.33203125" style="34" customWidth="1"/>
    <col min="513" max="513" width="19.6640625" style="34" bestFit="1" customWidth="1"/>
    <col min="514" max="514" width="12.33203125" style="34" customWidth="1"/>
    <col min="515" max="760" width="8.88671875" style="34"/>
    <col min="761" max="761" width="3.77734375" style="34" customWidth="1"/>
    <col min="762" max="762" width="14.109375" style="34" bestFit="1" customWidth="1"/>
    <col min="763" max="763" width="10.6640625" style="34" customWidth="1"/>
    <col min="764" max="764" width="14" style="34" bestFit="1" customWidth="1"/>
    <col min="765" max="765" width="10.77734375" style="34" customWidth="1"/>
    <col min="766" max="766" width="12.109375" style="34" customWidth="1"/>
    <col min="767" max="767" width="13.6640625" style="34" customWidth="1"/>
    <col min="768" max="768" width="11.33203125" style="34" customWidth="1"/>
    <col min="769" max="769" width="19.6640625" style="34" bestFit="1" customWidth="1"/>
    <col min="770" max="770" width="12.33203125" style="34" customWidth="1"/>
    <col min="771" max="1016" width="8.88671875" style="34"/>
    <col min="1017" max="1017" width="3.77734375" style="34" customWidth="1"/>
    <col min="1018" max="1018" width="14.109375" style="34" bestFit="1" customWidth="1"/>
    <col min="1019" max="1019" width="10.6640625" style="34" customWidth="1"/>
    <col min="1020" max="1020" width="14" style="34" bestFit="1" customWidth="1"/>
    <col min="1021" max="1021" width="10.77734375" style="34" customWidth="1"/>
    <col min="1022" max="1022" width="12.109375" style="34" customWidth="1"/>
    <col min="1023" max="1023" width="13.6640625" style="34" customWidth="1"/>
    <col min="1024" max="1024" width="11.33203125" style="34" customWidth="1"/>
    <col min="1025" max="1025" width="19.6640625" style="34" bestFit="1" customWidth="1"/>
    <col min="1026" max="1026" width="12.33203125" style="34" customWidth="1"/>
    <col min="1027" max="1272" width="8.88671875" style="34"/>
    <col min="1273" max="1273" width="3.77734375" style="34" customWidth="1"/>
    <col min="1274" max="1274" width="14.109375" style="34" bestFit="1" customWidth="1"/>
    <col min="1275" max="1275" width="10.6640625" style="34" customWidth="1"/>
    <col min="1276" max="1276" width="14" style="34" bestFit="1" customWidth="1"/>
    <col min="1277" max="1277" width="10.77734375" style="34" customWidth="1"/>
    <col min="1278" max="1278" width="12.109375" style="34" customWidth="1"/>
    <col min="1279" max="1279" width="13.6640625" style="34" customWidth="1"/>
    <col min="1280" max="1280" width="11.33203125" style="34" customWidth="1"/>
    <col min="1281" max="1281" width="19.6640625" style="34" bestFit="1" customWidth="1"/>
    <col min="1282" max="1282" width="12.33203125" style="34" customWidth="1"/>
    <col min="1283" max="1528" width="8.88671875" style="34"/>
    <col min="1529" max="1529" width="3.77734375" style="34" customWidth="1"/>
    <col min="1530" max="1530" width="14.109375" style="34" bestFit="1" customWidth="1"/>
    <col min="1531" max="1531" width="10.6640625" style="34" customWidth="1"/>
    <col min="1532" max="1532" width="14" style="34" bestFit="1" customWidth="1"/>
    <col min="1533" max="1533" width="10.77734375" style="34" customWidth="1"/>
    <col min="1534" max="1534" width="12.109375" style="34" customWidth="1"/>
    <col min="1535" max="1535" width="13.6640625" style="34" customWidth="1"/>
    <col min="1536" max="1536" width="11.33203125" style="34" customWidth="1"/>
    <col min="1537" max="1537" width="19.6640625" style="34" bestFit="1" customWidth="1"/>
    <col min="1538" max="1538" width="12.33203125" style="34" customWidth="1"/>
    <col min="1539" max="1784" width="8.88671875" style="34"/>
    <col min="1785" max="1785" width="3.77734375" style="34" customWidth="1"/>
    <col min="1786" max="1786" width="14.109375" style="34" bestFit="1" customWidth="1"/>
    <col min="1787" max="1787" width="10.6640625" style="34" customWidth="1"/>
    <col min="1788" max="1788" width="14" style="34" bestFit="1" customWidth="1"/>
    <col min="1789" max="1789" width="10.77734375" style="34" customWidth="1"/>
    <col min="1790" max="1790" width="12.109375" style="34" customWidth="1"/>
    <col min="1791" max="1791" width="13.6640625" style="34" customWidth="1"/>
    <col min="1792" max="1792" width="11.33203125" style="34" customWidth="1"/>
    <col min="1793" max="1793" width="19.6640625" style="34" bestFit="1" customWidth="1"/>
    <col min="1794" max="1794" width="12.33203125" style="34" customWidth="1"/>
    <col min="1795" max="2040" width="8.88671875" style="34"/>
    <col min="2041" max="2041" width="3.77734375" style="34" customWidth="1"/>
    <col min="2042" max="2042" width="14.109375" style="34" bestFit="1" customWidth="1"/>
    <col min="2043" max="2043" width="10.6640625" style="34" customWidth="1"/>
    <col min="2044" max="2044" width="14" style="34" bestFit="1" customWidth="1"/>
    <col min="2045" max="2045" width="10.77734375" style="34" customWidth="1"/>
    <col min="2046" max="2046" width="12.109375" style="34" customWidth="1"/>
    <col min="2047" max="2047" width="13.6640625" style="34" customWidth="1"/>
    <col min="2048" max="2048" width="11.33203125" style="34" customWidth="1"/>
    <col min="2049" max="2049" width="19.6640625" style="34" bestFit="1" customWidth="1"/>
    <col min="2050" max="2050" width="12.33203125" style="34" customWidth="1"/>
    <col min="2051" max="2296" width="8.88671875" style="34"/>
    <col min="2297" max="2297" width="3.77734375" style="34" customWidth="1"/>
    <col min="2298" max="2298" width="14.109375" style="34" bestFit="1" customWidth="1"/>
    <col min="2299" max="2299" width="10.6640625" style="34" customWidth="1"/>
    <col min="2300" max="2300" width="14" style="34" bestFit="1" customWidth="1"/>
    <col min="2301" max="2301" width="10.77734375" style="34" customWidth="1"/>
    <col min="2302" max="2302" width="12.109375" style="34" customWidth="1"/>
    <col min="2303" max="2303" width="13.6640625" style="34" customWidth="1"/>
    <col min="2304" max="2304" width="11.33203125" style="34" customWidth="1"/>
    <col min="2305" max="2305" width="19.6640625" style="34" bestFit="1" customWidth="1"/>
    <col min="2306" max="2306" width="12.33203125" style="34" customWidth="1"/>
    <col min="2307" max="2552" width="8.88671875" style="34"/>
    <col min="2553" max="2553" width="3.77734375" style="34" customWidth="1"/>
    <col min="2554" max="2554" width="14.109375" style="34" bestFit="1" customWidth="1"/>
    <col min="2555" max="2555" width="10.6640625" style="34" customWidth="1"/>
    <col min="2556" max="2556" width="14" style="34" bestFit="1" customWidth="1"/>
    <col min="2557" max="2557" width="10.77734375" style="34" customWidth="1"/>
    <col min="2558" max="2558" width="12.109375" style="34" customWidth="1"/>
    <col min="2559" max="2559" width="13.6640625" style="34" customWidth="1"/>
    <col min="2560" max="2560" width="11.33203125" style="34" customWidth="1"/>
    <col min="2561" max="2561" width="19.6640625" style="34" bestFit="1" customWidth="1"/>
    <col min="2562" max="2562" width="12.33203125" style="34" customWidth="1"/>
    <col min="2563" max="2808" width="8.88671875" style="34"/>
    <col min="2809" max="2809" width="3.77734375" style="34" customWidth="1"/>
    <col min="2810" max="2810" width="14.109375" style="34" bestFit="1" customWidth="1"/>
    <col min="2811" max="2811" width="10.6640625" style="34" customWidth="1"/>
    <col min="2812" max="2812" width="14" style="34" bestFit="1" customWidth="1"/>
    <col min="2813" max="2813" width="10.77734375" style="34" customWidth="1"/>
    <col min="2814" max="2814" width="12.109375" style="34" customWidth="1"/>
    <col min="2815" max="2815" width="13.6640625" style="34" customWidth="1"/>
    <col min="2816" max="2816" width="11.33203125" style="34" customWidth="1"/>
    <col min="2817" max="2817" width="19.6640625" style="34" bestFit="1" customWidth="1"/>
    <col min="2818" max="2818" width="12.33203125" style="34" customWidth="1"/>
    <col min="2819" max="3064" width="8.88671875" style="34"/>
    <col min="3065" max="3065" width="3.77734375" style="34" customWidth="1"/>
    <col min="3066" max="3066" width="14.109375" style="34" bestFit="1" customWidth="1"/>
    <col min="3067" max="3067" width="10.6640625" style="34" customWidth="1"/>
    <col min="3068" max="3068" width="14" style="34" bestFit="1" customWidth="1"/>
    <col min="3069" max="3069" width="10.77734375" style="34" customWidth="1"/>
    <col min="3070" max="3070" width="12.109375" style="34" customWidth="1"/>
    <col min="3071" max="3071" width="13.6640625" style="34" customWidth="1"/>
    <col min="3072" max="3072" width="11.33203125" style="34" customWidth="1"/>
    <col min="3073" max="3073" width="19.6640625" style="34" bestFit="1" customWidth="1"/>
    <col min="3074" max="3074" width="12.33203125" style="34" customWidth="1"/>
    <col min="3075" max="3320" width="8.88671875" style="34"/>
    <col min="3321" max="3321" width="3.77734375" style="34" customWidth="1"/>
    <col min="3322" max="3322" width="14.109375" style="34" bestFit="1" customWidth="1"/>
    <col min="3323" max="3323" width="10.6640625" style="34" customWidth="1"/>
    <col min="3324" max="3324" width="14" style="34" bestFit="1" customWidth="1"/>
    <col min="3325" max="3325" width="10.77734375" style="34" customWidth="1"/>
    <col min="3326" max="3326" width="12.109375" style="34" customWidth="1"/>
    <col min="3327" max="3327" width="13.6640625" style="34" customWidth="1"/>
    <col min="3328" max="3328" width="11.33203125" style="34" customWidth="1"/>
    <col min="3329" max="3329" width="19.6640625" style="34" bestFit="1" customWidth="1"/>
    <col min="3330" max="3330" width="12.33203125" style="34" customWidth="1"/>
    <col min="3331" max="3576" width="8.88671875" style="34"/>
    <col min="3577" max="3577" width="3.77734375" style="34" customWidth="1"/>
    <col min="3578" max="3578" width="14.109375" style="34" bestFit="1" customWidth="1"/>
    <col min="3579" max="3579" width="10.6640625" style="34" customWidth="1"/>
    <col min="3580" max="3580" width="14" style="34" bestFit="1" customWidth="1"/>
    <col min="3581" max="3581" width="10.77734375" style="34" customWidth="1"/>
    <col min="3582" max="3582" width="12.109375" style="34" customWidth="1"/>
    <col min="3583" max="3583" width="13.6640625" style="34" customWidth="1"/>
    <col min="3584" max="3584" width="11.33203125" style="34" customWidth="1"/>
    <col min="3585" max="3585" width="19.6640625" style="34" bestFit="1" customWidth="1"/>
    <col min="3586" max="3586" width="12.33203125" style="34" customWidth="1"/>
    <col min="3587" max="3832" width="8.88671875" style="34"/>
    <col min="3833" max="3833" width="3.77734375" style="34" customWidth="1"/>
    <col min="3834" max="3834" width="14.109375" style="34" bestFit="1" customWidth="1"/>
    <col min="3835" max="3835" width="10.6640625" style="34" customWidth="1"/>
    <col min="3836" max="3836" width="14" style="34" bestFit="1" customWidth="1"/>
    <col min="3837" max="3837" width="10.77734375" style="34" customWidth="1"/>
    <col min="3838" max="3838" width="12.109375" style="34" customWidth="1"/>
    <col min="3839" max="3839" width="13.6640625" style="34" customWidth="1"/>
    <col min="3840" max="3840" width="11.33203125" style="34" customWidth="1"/>
    <col min="3841" max="3841" width="19.6640625" style="34" bestFit="1" customWidth="1"/>
    <col min="3842" max="3842" width="12.33203125" style="34" customWidth="1"/>
    <col min="3843" max="4088" width="8.88671875" style="34"/>
    <col min="4089" max="4089" width="3.77734375" style="34" customWidth="1"/>
    <col min="4090" max="4090" width="14.109375" style="34" bestFit="1" customWidth="1"/>
    <col min="4091" max="4091" width="10.6640625" style="34" customWidth="1"/>
    <col min="4092" max="4092" width="14" style="34" bestFit="1" customWidth="1"/>
    <col min="4093" max="4093" width="10.77734375" style="34" customWidth="1"/>
    <col min="4094" max="4094" width="12.109375" style="34" customWidth="1"/>
    <col min="4095" max="4095" width="13.6640625" style="34" customWidth="1"/>
    <col min="4096" max="4096" width="11.33203125" style="34" customWidth="1"/>
    <col min="4097" max="4097" width="19.6640625" style="34" bestFit="1" customWidth="1"/>
    <col min="4098" max="4098" width="12.33203125" style="34" customWidth="1"/>
    <col min="4099" max="4344" width="8.88671875" style="34"/>
    <col min="4345" max="4345" width="3.77734375" style="34" customWidth="1"/>
    <col min="4346" max="4346" width="14.109375" style="34" bestFit="1" customWidth="1"/>
    <col min="4347" max="4347" width="10.6640625" style="34" customWidth="1"/>
    <col min="4348" max="4348" width="14" style="34" bestFit="1" customWidth="1"/>
    <col min="4349" max="4349" width="10.77734375" style="34" customWidth="1"/>
    <col min="4350" max="4350" width="12.109375" style="34" customWidth="1"/>
    <col min="4351" max="4351" width="13.6640625" style="34" customWidth="1"/>
    <col min="4352" max="4352" width="11.33203125" style="34" customWidth="1"/>
    <col min="4353" max="4353" width="19.6640625" style="34" bestFit="1" customWidth="1"/>
    <col min="4354" max="4354" width="12.33203125" style="34" customWidth="1"/>
    <col min="4355" max="4600" width="8.88671875" style="34"/>
    <col min="4601" max="4601" width="3.77734375" style="34" customWidth="1"/>
    <col min="4602" max="4602" width="14.109375" style="34" bestFit="1" customWidth="1"/>
    <col min="4603" max="4603" width="10.6640625" style="34" customWidth="1"/>
    <col min="4604" max="4604" width="14" style="34" bestFit="1" customWidth="1"/>
    <col min="4605" max="4605" width="10.77734375" style="34" customWidth="1"/>
    <col min="4606" max="4606" width="12.109375" style="34" customWidth="1"/>
    <col min="4607" max="4607" width="13.6640625" style="34" customWidth="1"/>
    <col min="4608" max="4608" width="11.33203125" style="34" customWidth="1"/>
    <col min="4609" max="4609" width="19.6640625" style="34" bestFit="1" customWidth="1"/>
    <col min="4610" max="4610" width="12.33203125" style="34" customWidth="1"/>
    <col min="4611" max="4856" width="8.88671875" style="34"/>
    <col min="4857" max="4857" width="3.77734375" style="34" customWidth="1"/>
    <col min="4858" max="4858" width="14.109375" style="34" bestFit="1" customWidth="1"/>
    <col min="4859" max="4859" width="10.6640625" style="34" customWidth="1"/>
    <col min="4860" max="4860" width="14" style="34" bestFit="1" customWidth="1"/>
    <col min="4861" max="4861" width="10.77734375" style="34" customWidth="1"/>
    <col min="4862" max="4862" width="12.109375" style="34" customWidth="1"/>
    <col min="4863" max="4863" width="13.6640625" style="34" customWidth="1"/>
    <col min="4864" max="4864" width="11.33203125" style="34" customWidth="1"/>
    <col min="4865" max="4865" width="19.6640625" style="34" bestFit="1" customWidth="1"/>
    <col min="4866" max="4866" width="12.33203125" style="34" customWidth="1"/>
    <col min="4867" max="5112" width="8.88671875" style="34"/>
    <col min="5113" max="5113" width="3.77734375" style="34" customWidth="1"/>
    <col min="5114" max="5114" width="14.109375" style="34" bestFit="1" customWidth="1"/>
    <col min="5115" max="5115" width="10.6640625" style="34" customWidth="1"/>
    <col min="5116" max="5116" width="14" style="34" bestFit="1" customWidth="1"/>
    <col min="5117" max="5117" width="10.77734375" style="34" customWidth="1"/>
    <col min="5118" max="5118" width="12.109375" style="34" customWidth="1"/>
    <col min="5119" max="5119" width="13.6640625" style="34" customWidth="1"/>
    <col min="5120" max="5120" width="11.33203125" style="34" customWidth="1"/>
    <col min="5121" max="5121" width="19.6640625" style="34" bestFit="1" customWidth="1"/>
    <col min="5122" max="5122" width="12.33203125" style="34" customWidth="1"/>
    <col min="5123" max="5368" width="8.88671875" style="34"/>
    <col min="5369" max="5369" width="3.77734375" style="34" customWidth="1"/>
    <col min="5370" max="5370" width="14.109375" style="34" bestFit="1" customWidth="1"/>
    <col min="5371" max="5371" width="10.6640625" style="34" customWidth="1"/>
    <col min="5372" max="5372" width="14" style="34" bestFit="1" customWidth="1"/>
    <col min="5373" max="5373" width="10.77734375" style="34" customWidth="1"/>
    <col min="5374" max="5374" width="12.109375" style="34" customWidth="1"/>
    <col min="5375" max="5375" width="13.6640625" style="34" customWidth="1"/>
    <col min="5376" max="5376" width="11.33203125" style="34" customWidth="1"/>
    <col min="5377" max="5377" width="19.6640625" style="34" bestFit="1" customWidth="1"/>
    <col min="5378" max="5378" width="12.33203125" style="34" customWidth="1"/>
    <col min="5379" max="5624" width="8.88671875" style="34"/>
    <col min="5625" max="5625" width="3.77734375" style="34" customWidth="1"/>
    <col min="5626" max="5626" width="14.109375" style="34" bestFit="1" customWidth="1"/>
    <col min="5627" max="5627" width="10.6640625" style="34" customWidth="1"/>
    <col min="5628" max="5628" width="14" style="34" bestFit="1" customWidth="1"/>
    <col min="5629" max="5629" width="10.77734375" style="34" customWidth="1"/>
    <col min="5630" max="5630" width="12.109375" style="34" customWidth="1"/>
    <col min="5631" max="5631" width="13.6640625" style="34" customWidth="1"/>
    <col min="5632" max="5632" width="11.33203125" style="34" customWidth="1"/>
    <col min="5633" max="5633" width="19.6640625" style="34" bestFit="1" customWidth="1"/>
    <col min="5634" max="5634" width="12.33203125" style="34" customWidth="1"/>
    <col min="5635" max="5880" width="8.88671875" style="34"/>
    <col min="5881" max="5881" width="3.77734375" style="34" customWidth="1"/>
    <col min="5882" max="5882" width="14.109375" style="34" bestFit="1" customWidth="1"/>
    <col min="5883" max="5883" width="10.6640625" style="34" customWidth="1"/>
    <col min="5884" max="5884" width="14" style="34" bestFit="1" customWidth="1"/>
    <col min="5885" max="5885" width="10.77734375" style="34" customWidth="1"/>
    <col min="5886" max="5886" width="12.109375" style="34" customWidth="1"/>
    <col min="5887" max="5887" width="13.6640625" style="34" customWidth="1"/>
    <col min="5888" max="5888" width="11.33203125" style="34" customWidth="1"/>
    <col min="5889" max="5889" width="19.6640625" style="34" bestFit="1" customWidth="1"/>
    <col min="5890" max="5890" width="12.33203125" style="34" customWidth="1"/>
    <col min="5891" max="6136" width="8.88671875" style="34"/>
    <col min="6137" max="6137" width="3.77734375" style="34" customWidth="1"/>
    <col min="6138" max="6138" width="14.109375" style="34" bestFit="1" customWidth="1"/>
    <col min="6139" max="6139" width="10.6640625" style="34" customWidth="1"/>
    <col min="6140" max="6140" width="14" style="34" bestFit="1" customWidth="1"/>
    <col min="6141" max="6141" width="10.77734375" style="34" customWidth="1"/>
    <col min="6142" max="6142" width="12.109375" style="34" customWidth="1"/>
    <col min="6143" max="6143" width="13.6640625" style="34" customWidth="1"/>
    <col min="6144" max="6144" width="11.33203125" style="34" customWidth="1"/>
    <col min="6145" max="6145" width="19.6640625" style="34" bestFit="1" customWidth="1"/>
    <col min="6146" max="6146" width="12.33203125" style="34" customWidth="1"/>
    <col min="6147" max="6392" width="8.88671875" style="34"/>
    <col min="6393" max="6393" width="3.77734375" style="34" customWidth="1"/>
    <col min="6394" max="6394" width="14.109375" style="34" bestFit="1" customWidth="1"/>
    <col min="6395" max="6395" width="10.6640625" style="34" customWidth="1"/>
    <col min="6396" max="6396" width="14" style="34" bestFit="1" customWidth="1"/>
    <col min="6397" max="6397" width="10.77734375" style="34" customWidth="1"/>
    <col min="6398" max="6398" width="12.109375" style="34" customWidth="1"/>
    <col min="6399" max="6399" width="13.6640625" style="34" customWidth="1"/>
    <col min="6400" max="6400" width="11.33203125" style="34" customWidth="1"/>
    <col min="6401" max="6401" width="19.6640625" style="34" bestFit="1" customWidth="1"/>
    <col min="6402" max="6402" width="12.33203125" style="34" customWidth="1"/>
    <col min="6403" max="6648" width="8.88671875" style="34"/>
    <col min="6649" max="6649" width="3.77734375" style="34" customWidth="1"/>
    <col min="6650" max="6650" width="14.109375" style="34" bestFit="1" customWidth="1"/>
    <col min="6651" max="6651" width="10.6640625" style="34" customWidth="1"/>
    <col min="6652" max="6652" width="14" style="34" bestFit="1" customWidth="1"/>
    <col min="6653" max="6653" width="10.77734375" style="34" customWidth="1"/>
    <col min="6654" max="6654" width="12.109375" style="34" customWidth="1"/>
    <col min="6655" max="6655" width="13.6640625" style="34" customWidth="1"/>
    <col min="6656" max="6656" width="11.33203125" style="34" customWidth="1"/>
    <col min="6657" max="6657" width="19.6640625" style="34" bestFit="1" customWidth="1"/>
    <col min="6658" max="6658" width="12.33203125" style="34" customWidth="1"/>
    <col min="6659" max="6904" width="8.88671875" style="34"/>
    <col min="6905" max="6905" width="3.77734375" style="34" customWidth="1"/>
    <col min="6906" max="6906" width="14.109375" style="34" bestFit="1" customWidth="1"/>
    <col min="6907" max="6907" width="10.6640625" style="34" customWidth="1"/>
    <col min="6908" max="6908" width="14" style="34" bestFit="1" customWidth="1"/>
    <col min="6909" max="6909" width="10.77734375" style="34" customWidth="1"/>
    <col min="6910" max="6910" width="12.109375" style="34" customWidth="1"/>
    <col min="6911" max="6911" width="13.6640625" style="34" customWidth="1"/>
    <col min="6912" max="6912" width="11.33203125" style="34" customWidth="1"/>
    <col min="6913" max="6913" width="19.6640625" style="34" bestFit="1" customWidth="1"/>
    <col min="6914" max="6914" width="12.33203125" style="34" customWidth="1"/>
    <col min="6915" max="7160" width="8.88671875" style="34"/>
    <col min="7161" max="7161" width="3.77734375" style="34" customWidth="1"/>
    <col min="7162" max="7162" width="14.109375" style="34" bestFit="1" customWidth="1"/>
    <col min="7163" max="7163" width="10.6640625" style="34" customWidth="1"/>
    <col min="7164" max="7164" width="14" style="34" bestFit="1" customWidth="1"/>
    <col min="7165" max="7165" width="10.77734375" style="34" customWidth="1"/>
    <col min="7166" max="7166" width="12.109375" style="34" customWidth="1"/>
    <col min="7167" max="7167" width="13.6640625" style="34" customWidth="1"/>
    <col min="7168" max="7168" width="11.33203125" style="34" customWidth="1"/>
    <col min="7169" max="7169" width="19.6640625" style="34" bestFit="1" customWidth="1"/>
    <col min="7170" max="7170" width="12.33203125" style="34" customWidth="1"/>
    <col min="7171" max="7416" width="8.88671875" style="34"/>
    <col min="7417" max="7417" width="3.77734375" style="34" customWidth="1"/>
    <col min="7418" max="7418" width="14.109375" style="34" bestFit="1" customWidth="1"/>
    <col min="7419" max="7419" width="10.6640625" style="34" customWidth="1"/>
    <col min="7420" max="7420" width="14" style="34" bestFit="1" customWidth="1"/>
    <col min="7421" max="7421" width="10.77734375" style="34" customWidth="1"/>
    <col min="7422" max="7422" width="12.109375" style="34" customWidth="1"/>
    <col min="7423" max="7423" width="13.6640625" style="34" customWidth="1"/>
    <col min="7424" max="7424" width="11.33203125" style="34" customWidth="1"/>
    <col min="7425" max="7425" width="19.6640625" style="34" bestFit="1" customWidth="1"/>
    <col min="7426" max="7426" width="12.33203125" style="34" customWidth="1"/>
    <col min="7427" max="7672" width="8.88671875" style="34"/>
    <col min="7673" max="7673" width="3.77734375" style="34" customWidth="1"/>
    <col min="7674" max="7674" width="14.109375" style="34" bestFit="1" customWidth="1"/>
    <col min="7675" max="7675" width="10.6640625" style="34" customWidth="1"/>
    <col min="7676" max="7676" width="14" style="34" bestFit="1" customWidth="1"/>
    <col min="7677" max="7677" width="10.77734375" style="34" customWidth="1"/>
    <col min="7678" max="7678" width="12.109375" style="34" customWidth="1"/>
    <col min="7679" max="7679" width="13.6640625" style="34" customWidth="1"/>
    <col min="7680" max="7680" width="11.33203125" style="34" customWidth="1"/>
    <col min="7681" max="7681" width="19.6640625" style="34" bestFit="1" customWidth="1"/>
    <col min="7682" max="7682" width="12.33203125" style="34" customWidth="1"/>
    <col min="7683" max="7928" width="8.88671875" style="34"/>
    <col min="7929" max="7929" width="3.77734375" style="34" customWidth="1"/>
    <col min="7930" max="7930" width="14.109375" style="34" bestFit="1" customWidth="1"/>
    <col min="7931" max="7931" width="10.6640625" style="34" customWidth="1"/>
    <col min="7932" max="7932" width="14" style="34" bestFit="1" customWidth="1"/>
    <col min="7933" max="7933" width="10.77734375" style="34" customWidth="1"/>
    <col min="7934" max="7934" width="12.109375" style="34" customWidth="1"/>
    <col min="7935" max="7935" width="13.6640625" style="34" customWidth="1"/>
    <col min="7936" max="7936" width="11.33203125" style="34" customWidth="1"/>
    <col min="7937" max="7937" width="19.6640625" style="34" bestFit="1" customWidth="1"/>
    <col min="7938" max="7938" width="12.33203125" style="34" customWidth="1"/>
    <col min="7939" max="8184" width="8.88671875" style="34"/>
    <col min="8185" max="8185" width="3.77734375" style="34" customWidth="1"/>
    <col min="8186" max="8186" width="14.109375" style="34" bestFit="1" customWidth="1"/>
    <col min="8187" max="8187" width="10.6640625" style="34" customWidth="1"/>
    <col min="8188" max="8188" width="14" style="34" bestFit="1" customWidth="1"/>
    <col min="8189" max="8189" width="10.77734375" style="34" customWidth="1"/>
    <col min="8190" max="8190" width="12.109375" style="34" customWidth="1"/>
    <col min="8191" max="8191" width="13.6640625" style="34" customWidth="1"/>
    <col min="8192" max="8192" width="11.33203125" style="34" customWidth="1"/>
    <col min="8193" max="8193" width="19.6640625" style="34" bestFit="1" customWidth="1"/>
    <col min="8194" max="8194" width="12.33203125" style="34" customWidth="1"/>
    <col min="8195" max="8440" width="8.88671875" style="34"/>
    <col min="8441" max="8441" width="3.77734375" style="34" customWidth="1"/>
    <col min="8442" max="8442" width="14.109375" style="34" bestFit="1" customWidth="1"/>
    <col min="8443" max="8443" width="10.6640625" style="34" customWidth="1"/>
    <col min="8444" max="8444" width="14" style="34" bestFit="1" customWidth="1"/>
    <col min="8445" max="8445" width="10.77734375" style="34" customWidth="1"/>
    <col min="8446" max="8446" width="12.109375" style="34" customWidth="1"/>
    <col min="8447" max="8447" width="13.6640625" style="34" customWidth="1"/>
    <col min="8448" max="8448" width="11.33203125" style="34" customWidth="1"/>
    <col min="8449" max="8449" width="19.6640625" style="34" bestFit="1" customWidth="1"/>
    <col min="8450" max="8450" width="12.33203125" style="34" customWidth="1"/>
    <col min="8451" max="8696" width="8.88671875" style="34"/>
    <col min="8697" max="8697" width="3.77734375" style="34" customWidth="1"/>
    <col min="8698" max="8698" width="14.109375" style="34" bestFit="1" customWidth="1"/>
    <col min="8699" max="8699" width="10.6640625" style="34" customWidth="1"/>
    <col min="8700" max="8700" width="14" style="34" bestFit="1" customWidth="1"/>
    <col min="8701" max="8701" width="10.77734375" style="34" customWidth="1"/>
    <col min="8702" max="8702" width="12.109375" style="34" customWidth="1"/>
    <col min="8703" max="8703" width="13.6640625" style="34" customWidth="1"/>
    <col min="8704" max="8704" width="11.33203125" style="34" customWidth="1"/>
    <col min="8705" max="8705" width="19.6640625" style="34" bestFit="1" customWidth="1"/>
    <col min="8706" max="8706" width="12.33203125" style="34" customWidth="1"/>
    <col min="8707" max="8952" width="8.88671875" style="34"/>
    <col min="8953" max="8953" width="3.77734375" style="34" customWidth="1"/>
    <col min="8954" max="8954" width="14.109375" style="34" bestFit="1" customWidth="1"/>
    <col min="8955" max="8955" width="10.6640625" style="34" customWidth="1"/>
    <col min="8956" max="8956" width="14" style="34" bestFit="1" customWidth="1"/>
    <col min="8957" max="8957" width="10.77734375" style="34" customWidth="1"/>
    <col min="8958" max="8958" width="12.109375" style="34" customWidth="1"/>
    <col min="8959" max="8959" width="13.6640625" style="34" customWidth="1"/>
    <col min="8960" max="8960" width="11.33203125" style="34" customWidth="1"/>
    <col min="8961" max="8961" width="19.6640625" style="34" bestFit="1" customWidth="1"/>
    <col min="8962" max="8962" width="12.33203125" style="34" customWidth="1"/>
    <col min="8963" max="9208" width="8.88671875" style="34"/>
    <col min="9209" max="9209" width="3.77734375" style="34" customWidth="1"/>
    <col min="9210" max="9210" width="14.109375" style="34" bestFit="1" customWidth="1"/>
    <col min="9211" max="9211" width="10.6640625" style="34" customWidth="1"/>
    <col min="9212" max="9212" width="14" style="34" bestFit="1" customWidth="1"/>
    <col min="9213" max="9213" width="10.77734375" style="34" customWidth="1"/>
    <col min="9214" max="9214" width="12.109375" style="34" customWidth="1"/>
    <col min="9215" max="9215" width="13.6640625" style="34" customWidth="1"/>
    <col min="9216" max="9216" width="11.33203125" style="34" customWidth="1"/>
    <col min="9217" max="9217" width="19.6640625" style="34" bestFit="1" customWidth="1"/>
    <col min="9218" max="9218" width="12.33203125" style="34" customWidth="1"/>
    <col min="9219" max="9464" width="8.88671875" style="34"/>
    <col min="9465" max="9465" width="3.77734375" style="34" customWidth="1"/>
    <col min="9466" max="9466" width="14.109375" style="34" bestFit="1" customWidth="1"/>
    <col min="9467" max="9467" width="10.6640625" style="34" customWidth="1"/>
    <col min="9468" max="9468" width="14" style="34" bestFit="1" customWidth="1"/>
    <col min="9469" max="9469" width="10.77734375" style="34" customWidth="1"/>
    <col min="9470" max="9470" width="12.109375" style="34" customWidth="1"/>
    <col min="9471" max="9471" width="13.6640625" style="34" customWidth="1"/>
    <col min="9472" max="9472" width="11.33203125" style="34" customWidth="1"/>
    <col min="9473" max="9473" width="19.6640625" style="34" bestFit="1" customWidth="1"/>
    <col min="9474" max="9474" width="12.33203125" style="34" customWidth="1"/>
    <col min="9475" max="9720" width="8.88671875" style="34"/>
    <col min="9721" max="9721" width="3.77734375" style="34" customWidth="1"/>
    <col min="9722" max="9722" width="14.109375" style="34" bestFit="1" customWidth="1"/>
    <col min="9723" max="9723" width="10.6640625" style="34" customWidth="1"/>
    <col min="9724" max="9724" width="14" style="34" bestFit="1" customWidth="1"/>
    <col min="9725" max="9725" width="10.77734375" style="34" customWidth="1"/>
    <col min="9726" max="9726" width="12.109375" style="34" customWidth="1"/>
    <col min="9727" max="9727" width="13.6640625" style="34" customWidth="1"/>
    <col min="9728" max="9728" width="11.33203125" style="34" customWidth="1"/>
    <col min="9729" max="9729" width="19.6640625" style="34" bestFit="1" customWidth="1"/>
    <col min="9730" max="9730" width="12.33203125" style="34" customWidth="1"/>
    <col min="9731" max="9976" width="8.88671875" style="34"/>
    <col min="9977" max="9977" width="3.77734375" style="34" customWidth="1"/>
    <col min="9978" max="9978" width="14.109375" style="34" bestFit="1" customWidth="1"/>
    <col min="9979" max="9979" width="10.6640625" style="34" customWidth="1"/>
    <col min="9980" max="9980" width="14" style="34" bestFit="1" customWidth="1"/>
    <col min="9981" max="9981" width="10.77734375" style="34" customWidth="1"/>
    <col min="9982" max="9982" width="12.109375" style="34" customWidth="1"/>
    <col min="9983" max="9983" width="13.6640625" style="34" customWidth="1"/>
    <col min="9984" max="9984" width="11.33203125" style="34" customWidth="1"/>
    <col min="9985" max="9985" width="19.6640625" style="34" bestFit="1" customWidth="1"/>
    <col min="9986" max="9986" width="12.33203125" style="34" customWidth="1"/>
    <col min="9987" max="10232" width="8.88671875" style="34"/>
    <col min="10233" max="10233" width="3.77734375" style="34" customWidth="1"/>
    <col min="10234" max="10234" width="14.109375" style="34" bestFit="1" customWidth="1"/>
    <col min="10235" max="10235" width="10.6640625" style="34" customWidth="1"/>
    <col min="10236" max="10236" width="14" style="34" bestFit="1" customWidth="1"/>
    <col min="10237" max="10237" width="10.77734375" style="34" customWidth="1"/>
    <col min="10238" max="10238" width="12.109375" style="34" customWidth="1"/>
    <col min="10239" max="10239" width="13.6640625" style="34" customWidth="1"/>
    <col min="10240" max="10240" width="11.33203125" style="34" customWidth="1"/>
    <col min="10241" max="10241" width="19.6640625" style="34" bestFit="1" customWidth="1"/>
    <col min="10242" max="10242" width="12.33203125" style="34" customWidth="1"/>
    <col min="10243" max="10488" width="8.88671875" style="34"/>
    <col min="10489" max="10489" width="3.77734375" style="34" customWidth="1"/>
    <col min="10490" max="10490" width="14.109375" style="34" bestFit="1" customWidth="1"/>
    <col min="10491" max="10491" width="10.6640625" style="34" customWidth="1"/>
    <col min="10492" max="10492" width="14" style="34" bestFit="1" customWidth="1"/>
    <col min="10493" max="10493" width="10.77734375" style="34" customWidth="1"/>
    <col min="10494" max="10494" width="12.109375" style="34" customWidth="1"/>
    <col min="10495" max="10495" width="13.6640625" style="34" customWidth="1"/>
    <col min="10496" max="10496" width="11.33203125" style="34" customWidth="1"/>
    <col min="10497" max="10497" width="19.6640625" style="34" bestFit="1" customWidth="1"/>
    <col min="10498" max="10498" width="12.33203125" style="34" customWidth="1"/>
    <col min="10499" max="10744" width="8.88671875" style="34"/>
    <col min="10745" max="10745" width="3.77734375" style="34" customWidth="1"/>
    <col min="10746" max="10746" width="14.109375" style="34" bestFit="1" customWidth="1"/>
    <col min="10747" max="10747" width="10.6640625" style="34" customWidth="1"/>
    <col min="10748" max="10748" width="14" style="34" bestFit="1" customWidth="1"/>
    <col min="10749" max="10749" width="10.77734375" style="34" customWidth="1"/>
    <col min="10750" max="10750" width="12.109375" style="34" customWidth="1"/>
    <col min="10751" max="10751" width="13.6640625" style="34" customWidth="1"/>
    <col min="10752" max="10752" width="11.33203125" style="34" customWidth="1"/>
    <col min="10753" max="10753" width="19.6640625" style="34" bestFit="1" customWidth="1"/>
    <col min="10754" max="10754" width="12.33203125" style="34" customWidth="1"/>
    <col min="10755" max="11000" width="8.88671875" style="34"/>
    <col min="11001" max="11001" width="3.77734375" style="34" customWidth="1"/>
    <col min="11002" max="11002" width="14.109375" style="34" bestFit="1" customWidth="1"/>
    <col min="11003" max="11003" width="10.6640625" style="34" customWidth="1"/>
    <col min="11004" max="11004" width="14" style="34" bestFit="1" customWidth="1"/>
    <col min="11005" max="11005" width="10.77734375" style="34" customWidth="1"/>
    <col min="11006" max="11006" width="12.109375" style="34" customWidth="1"/>
    <col min="11007" max="11007" width="13.6640625" style="34" customWidth="1"/>
    <col min="11008" max="11008" width="11.33203125" style="34" customWidth="1"/>
    <col min="11009" max="11009" width="19.6640625" style="34" bestFit="1" customWidth="1"/>
    <col min="11010" max="11010" width="12.33203125" style="34" customWidth="1"/>
    <col min="11011" max="11256" width="8.88671875" style="34"/>
    <col min="11257" max="11257" width="3.77734375" style="34" customWidth="1"/>
    <col min="11258" max="11258" width="14.109375" style="34" bestFit="1" customWidth="1"/>
    <col min="11259" max="11259" width="10.6640625" style="34" customWidth="1"/>
    <col min="11260" max="11260" width="14" style="34" bestFit="1" customWidth="1"/>
    <col min="11261" max="11261" width="10.77734375" style="34" customWidth="1"/>
    <col min="11262" max="11262" width="12.109375" style="34" customWidth="1"/>
    <col min="11263" max="11263" width="13.6640625" style="34" customWidth="1"/>
    <col min="11264" max="11264" width="11.33203125" style="34" customWidth="1"/>
    <col min="11265" max="11265" width="19.6640625" style="34" bestFit="1" customWidth="1"/>
    <col min="11266" max="11266" width="12.33203125" style="34" customWidth="1"/>
    <col min="11267" max="11512" width="8.88671875" style="34"/>
    <col min="11513" max="11513" width="3.77734375" style="34" customWidth="1"/>
    <col min="11514" max="11514" width="14.109375" style="34" bestFit="1" customWidth="1"/>
    <col min="11515" max="11515" width="10.6640625" style="34" customWidth="1"/>
    <col min="11516" max="11516" width="14" style="34" bestFit="1" customWidth="1"/>
    <col min="11517" max="11517" width="10.77734375" style="34" customWidth="1"/>
    <col min="11518" max="11518" width="12.109375" style="34" customWidth="1"/>
    <col min="11519" max="11519" width="13.6640625" style="34" customWidth="1"/>
    <col min="11520" max="11520" width="11.33203125" style="34" customWidth="1"/>
    <col min="11521" max="11521" width="19.6640625" style="34" bestFit="1" customWidth="1"/>
    <col min="11522" max="11522" width="12.33203125" style="34" customWidth="1"/>
    <col min="11523" max="11768" width="8.88671875" style="34"/>
    <col min="11769" max="11769" width="3.77734375" style="34" customWidth="1"/>
    <col min="11770" max="11770" width="14.109375" style="34" bestFit="1" customWidth="1"/>
    <col min="11771" max="11771" width="10.6640625" style="34" customWidth="1"/>
    <col min="11772" max="11772" width="14" style="34" bestFit="1" customWidth="1"/>
    <col min="11773" max="11773" width="10.77734375" style="34" customWidth="1"/>
    <col min="11774" max="11774" width="12.109375" style="34" customWidth="1"/>
    <col min="11775" max="11775" width="13.6640625" style="34" customWidth="1"/>
    <col min="11776" max="11776" width="11.33203125" style="34" customWidth="1"/>
    <col min="11777" max="11777" width="19.6640625" style="34" bestFit="1" customWidth="1"/>
    <col min="11778" max="11778" width="12.33203125" style="34" customWidth="1"/>
    <col min="11779" max="12024" width="8.88671875" style="34"/>
    <col min="12025" max="12025" width="3.77734375" style="34" customWidth="1"/>
    <col min="12026" max="12026" width="14.109375" style="34" bestFit="1" customWidth="1"/>
    <col min="12027" max="12027" width="10.6640625" style="34" customWidth="1"/>
    <col min="12028" max="12028" width="14" style="34" bestFit="1" customWidth="1"/>
    <col min="12029" max="12029" width="10.77734375" style="34" customWidth="1"/>
    <col min="12030" max="12030" width="12.109375" style="34" customWidth="1"/>
    <col min="12031" max="12031" width="13.6640625" style="34" customWidth="1"/>
    <col min="12032" max="12032" width="11.33203125" style="34" customWidth="1"/>
    <col min="12033" max="12033" width="19.6640625" style="34" bestFit="1" customWidth="1"/>
    <col min="12034" max="12034" width="12.33203125" style="34" customWidth="1"/>
    <col min="12035" max="12280" width="8.88671875" style="34"/>
    <col min="12281" max="12281" width="3.77734375" style="34" customWidth="1"/>
    <col min="12282" max="12282" width="14.109375" style="34" bestFit="1" customWidth="1"/>
    <col min="12283" max="12283" width="10.6640625" style="34" customWidth="1"/>
    <col min="12284" max="12284" width="14" style="34" bestFit="1" customWidth="1"/>
    <col min="12285" max="12285" width="10.77734375" style="34" customWidth="1"/>
    <col min="12286" max="12286" width="12.109375" style="34" customWidth="1"/>
    <col min="12287" max="12287" width="13.6640625" style="34" customWidth="1"/>
    <col min="12288" max="12288" width="11.33203125" style="34" customWidth="1"/>
    <col min="12289" max="12289" width="19.6640625" style="34" bestFit="1" customWidth="1"/>
    <col min="12290" max="12290" width="12.33203125" style="34" customWidth="1"/>
    <col min="12291" max="12536" width="8.88671875" style="34"/>
    <col min="12537" max="12537" width="3.77734375" style="34" customWidth="1"/>
    <col min="12538" max="12538" width="14.109375" style="34" bestFit="1" customWidth="1"/>
    <col min="12539" max="12539" width="10.6640625" style="34" customWidth="1"/>
    <col min="12540" max="12540" width="14" style="34" bestFit="1" customWidth="1"/>
    <col min="12541" max="12541" width="10.77734375" style="34" customWidth="1"/>
    <col min="12542" max="12542" width="12.109375" style="34" customWidth="1"/>
    <col min="12543" max="12543" width="13.6640625" style="34" customWidth="1"/>
    <col min="12544" max="12544" width="11.33203125" style="34" customWidth="1"/>
    <col min="12545" max="12545" width="19.6640625" style="34" bestFit="1" customWidth="1"/>
    <col min="12546" max="12546" width="12.33203125" style="34" customWidth="1"/>
    <col min="12547" max="12792" width="8.88671875" style="34"/>
    <col min="12793" max="12793" width="3.77734375" style="34" customWidth="1"/>
    <col min="12794" max="12794" width="14.109375" style="34" bestFit="1" customWidth="1"/>
    <col min="12795" max="12795" width="10.6640625" style="34" customWidth="1"/>
    <col min="12796" max="12796" width="14" style="34" bestFit="1" customWidth="1"/>
    <col min="12797" max="12797" width="10.77734375" style="34" customWidth="1"/>
    <col min="12798" max="12798" width="12.109375" style="34" customWidth="1"/>
    <col min="12799" max="12799" width="13.6640625" style="34" customWidth="1"/>
    <col min="12800" max="12800" width="11.33203125" style="34" customWidth="1"/>
    <col min="12801" max="12801" width="19.6640625" style="34" bestFit="1" customWidth="1"/>
    <col min="12802" max="12802" width="12.33203125" style="34" customWidth="1"/>
    <col min="12803" max="13048" width="8.88671875" style="34"/>
    <col min="13049" max="13049" width="3.77734375" style="34" customWidth="1"/>
    <col min="13050" max="13050" width="14.109375" style="34" bestFit="1" customWidth="1"/>
    <col min="13051" max="13051" width="10.6640625" style="34" customWidth="1"/>
    <col min="13052" max="13052" width="14" style="34" bestFit="1" customWidth="1"/>
    <col min="13053" max="13053" width="10.77734375" style="34" customWidth="1"/>
    <col min="13054" max="13054" width="12.109375" style="34" customWidth="1"/>
    <col min="13055" max="13055" width="13.6640625" style="34" customWidth="1"/>
    <col min="13056" max="13056" width="11.33203125" style="34" customWidth="1"/>
    <col min="13057" max="13057" width="19.6640625" style="34" bestFit="1" customWidth="1"/>
    <col min="13058" max="13058" width="12.33203125" style="34" customWidth="1"/>
    <col min="13059" max="13304" width="8.88671875" style="34"/>
    <col min="13305" max="13305" width="3.77734375" style="34" customWidth="1"/>
    <col min="13306" max="13306" width="14.109375" style="34" bestFit="1" customWidth="1"/>
    <col min="13307" max="13307" width="10.6640625" style="34" customWidth="1"/>
    <col min="13308" max="13308" width="14" style="34" bestFit="1" customWidth="1"/>
    <col min="13309" max="13309" width="10.77734375" style="34" customWidth="1"/>
    <col min="13310" max="13310" width="12.109375" style="34" customWidth="1"/>
    <col min="13311" max="13311" width="13.6640625" style="34" customWidth="1"/>
    <col min="13312" max="13312" width="11.33203125" style="34" customWidth="1"/>
    <col min="13313" max="13313" width="19.6640625" style="34" bestFit="1" customWidth="1"/>
    <col min="13314" max="13314" width="12.33203125" style="34" customWidth="1"/>
    <col min="13315" max="13560" width="8.88671875" style="34"/>
    <col min="13561" max="13561" width="3.77734375" style="34" customWidth="1"/>
    <col min="13562" max="13562" width="14.109375" style="34" bestFit="1" customWidth="1"/>
    <col min="13563" max="13563" width="10.6640625" style="34" customWidth="1"/>
    <col min="13564" max="13564" width="14" style="34" bestFit="1" customWidth="1"/>
    <col min="13565" max="13565" width="10.77734375" style="34" customWidth="1"/>
    <col min="13566" max="13566" width="12.109375" style="34" customWidth="1"/>
    <col min="13567" max="13567" width="13.6640625" style="34" customWidth="1"/>
    <col min="13568" max="13568" width="11.33203125" style="34" customWidth="1"/>
    <col min="13569" max="13569" width="19.6640625" style="34" bestFit="1" customWidth="1"/>
    <col min="13570" max="13570" width="12.33203125" style="34" customWidth="1"/>
    <col min="13571" max="13816" width="8.88671875" style="34"/>
    <col min="13817" max="13817" width="3.77734375" style="34" customWidth="1"/>
    <col min="13818" max="13818" width="14.109375" style="34" bestFit="1" customWidth="1"/>
    <col min="13819" max="13819" width="10.6640625" style="34" customWidth="1"/>
    <col min="13820" max="13820" width="14" style="34" bestFit="1" customWidth="1"/>
    <col min="13821" max="13821" width="10.77734375" style="34" customWidth="1"/>
    <col min="13822" max="13822" width="12.109375" style="34" customWidth="1"/>
    <col min="13823" max="13823" width="13.6640625" style="34" customWidth="1"/>
    <col min="13824" max="13824" width="11.33203125" style="34" customWidth="1"/>
    <col min="13825" max="13825" width="19.6640625" style="34" bestFit="1" customWidth="1"/>
    <col min="13826" max="13826" width="12.33203125" style="34" customWidth="1"/>
    <col min="13827" max="14072" width="8.88671875" style="34"/>
    <col min="14073" max="14073" width="3.77734375" style="34" customWidth="1"/>
    <col min="14074" max="14074" width="14.109375" style="34" bestFit="1" customWidth="1"/>
    <col min="14075" max="14075" width="10.6640625" style="34" customWidth="1"/>
    <col min="14076" max="14076" width="14" style="34" bestFit="1" customWidth="1"/>
    <col min="14077" max="14077" width="10.77734375" style="34" customWidth="1"/>
    <col min="14078" max="14078" width="12.109375" style="34" customWidth="1"/>
    <col min="14079" max="14079" width="13.6640625" style="34" customWidth="1"/>
    <col min="14080" max="14080" width="11.33203125" style="34" customWidth="1"/>
    <col min="14081" max="14081" width="19.6640625" style="34" bestFit="1" customWidth="1"/>
    <col min="14082" max="14082" width="12.33203125" style="34" customWidth="1"/>
    <col min="14083" max="14328" width="8.88671875" style="34"/>
    <col min="14329" max="14329" width="3.77734375" style="34" customWidth="1"/>
    <col min="14330" max="14330" width="14.109375" style="34" bestFit="1" customWidth="1"/>
    <col min="14331" max="14331" width="10.6640625" style="34" customWidth="1"/>
    <col min="14332" max="14332" width="14" style="34" bestFit="1" customWidth="1"/>
    <col min="14333" max="14333" width="10.77734375" style="34" customWidth="1"/>
    <col min="14334" max="14334" width="12.109375" style="34" customWidth="1"/>
    <col min="14335" max="14335" width="13.6640625" style="34" customWidth="1"/>
    <col min="14336" max="14336" width="11.33203125" style="34" customWidth="1"/>
    <col min="14337" max="14337" width="19.6640625" style="34" bestFit="1" customWidth="1"/>
    <col min="14338" max="14338" width="12.33203125" style="34" customWidth="1"/>
    <col min="14339" max="14584" width="8.88671875" style="34"/>
    <col min="14585" max="14585" width="3.77734375" style="34" customWidth="1"/>
    <col min="14586" max="14586" width="14.109375" style="34" bestFit="1" customWidth="1"/>
    <col min="14587" max="14587" width="10.6640625" style="34" customWidth="1"/>
    <col min="14588" max="14588" width="14" style="34" bestFit="1" customWidth="1"/>
    <col min="14589" max="14589" width="10.77734375" style="34" customWidth="1"/>
    <col min="14590" max="14590" width="12.109375" style="34" customWidth="1"/>
    <col min="14591" max="14591" width="13.6640625" style="34" customWidth="1"/>
    <col min="14592" max="14592" width="11.33203125" style="34" customWidth="1"/>
    <col min="14593" max="14593" width="19.6640625" style="34" bestFit="1" customWidth="1"/>
    <col min="14594" max="14594" width="12.33203125" style="34" customWidth="1"/>
    <col min="14595" max="14840" width="8.88671875" style="34"/>
    <col min="14841" max="14841" width="3.77734375" style="34" customWidth="1"/>
    <col min="14842" max="14842" width="14.109375" style="34" bestFit="1" customWidth="1"/>
    <col min="14843" max="14843" width="10.6640625" style="34" customWidth="1"/>
    <col min="14844" max="14844" width="14" style="34" bestFit="1" customWidth="1"/>
    <col min="14845" max="14845" width="10.77734375" style="34" customWidth="1"/>
    <col min="14846" max="14846" width="12.109375" style="34" customWidth="1"/>
    <col min="14847" max="14847" width="13.6640625" style="34" customWidth="1"/>
    <col min="14848" max="14848" width="11.33203125" style="34" customWidth="1"/>
    <col min="14849" max="14849" width="19.6640625" style="34" bestFit="1" customWidth="1"/>
    <col min="14850" max="14850" width="12.33203125" style="34" customWidth="1"/>
    <col min="14851" max="15096" width="8.88671875" style="34"/>
    <col min="15097" max="15097" width="3.77734375" style="34" customWidth="1"/>
    <col min="15098" max="15098" width="14.109375" style="34" bestFit="1" customWidth="1"/>
    <col min="15099" max="15099" width="10.6640625" style="34" customWidth="1"/>
    <col min="15100" max="15100" width="14" style="34" bestFit="1" customWidth="1"/>
    <col min="15101" max="15101" width="10.77734375" style="34" customWidth="1"/>
    <col min="15102" max="15102" width="12.109375" style="34" customWidth="1"/>
    <col min="15103" max="15103" width="13.6640625" style="34" customWidth="1"/>
    <col min="15104" max="15104" width="11.33203125" style="34" customWidth="1"/>
    <col min="15105" max="15105" width="19.6640625" style="34" bestFit="1" customWidth="1"/>
    <col min="15106" max="15106" width="12.33203125" style="34" customWidth="1"/>
    <col min="15107" max="15352" width="8.88671875" style="34"/>
    <col min="15353" max="15353" width="3.77734375" style="34" customWidth="1"/>
    <col min="15354" max="15354" width="14.109375" style="34" bestFit="1" customWidth="1"/>
    <col min="15355" max="15355" width="10.6640625" style="34" customWidth="1"/>
    <col min="15356" max="15356" width="14" style="34" bestFit="1" customWidth="1"/>
    <col min="15357" max="15357" width="10.77734375" style="34" customWidth="1"/>
    <col min="15358" max="15358" width="12.109375" style="34" customWidth="1"/>
    <col min="15359" max="15359" width="13.6640625" style="34" customWidth="1"/>
    <col min="15360" max="15360" width="11.33203125" style="34" customWidth="1"/>
    <col min="15361" max="15361" width="19.6640625" style="34" bestFit="1" customWidth="1"/>
    <col min="15362" max="15362" width="12.33203125" style="34" customWidth="1"/>
    <col min="15363" max="15608" width="8.88671875" style="34"/>
    <col min="15609" max="15609" width="3.77734375" style="34" customWidth="1"/>
    <col min="15610" max="15610" width="14.109375" style="34" bestFit="1" customWidth="1"/>
    <col min="15611" max="15611" width="10.6640625" style="34" customWidth="1"/>
    <col min="15612" max="15612" width="14" style="34" bestFit="1" customWidth="1"/>
    <col min="15613" max="15613" width="10.77734375" style="34" customWidth="1"/>
    <col min="15614" max="15614" width="12.109375" style="34" customWidth="1"/>
    <col min="15615" max="15615" width="13.6640625" style="34" customWidth="1"/>
    <col min="15616" max="15616" width="11.33203125" style="34" customWidth="1"/>
    <col min="15617" max="15617" width="19.6640625" style="34" bestFit="1" customWidth="1"/>
    <col min="15618" max="15618" width="12.33203125" style="34" customWidth="1"/>
    <col min="15619" max="15864" width="8.88671875" style="34"/>
    <col min="15865" max="15865" width="3.77734375" style="34" customWidth="1"/>
    <col min="15866" max="15866" width="14.109375" style="34" bestFit="1" customWidth="1"/>
    <col min="15867" max="15867" width="10.6640625" style="34" customWidth="1"/>
    <col min="15868" max="15868" width="14" style="34" bestFit="1" customWidth="1"/>
    <col min="15869" max="15869" width="10.77734375" style="34" customWidth="1"/>
    <col min="15870" max="15870" width="12.109375" style="34" customWidth="1"/>
    <col min="15871" max="15871" width="13.6640625" style="34" customWidth="1"/>
    <col min="15872" max="15872" width="11.33203125" style="34" customWidth="1"/>
    <col min="15873" max="15873" width="19.6640625" style="34" bestFit="1" customWidth="1"/>
    <col min="15874" max="15874" width="12.33203125" style="34" customWidth="1"/>
    <col min="15875" max="16120" width="8.88671875" style="34"/>
    <col min="16121" max="16121" width="3.77734375" style="34" customWidth="1"/>
    <col min="16122" max="16122" width="14.109375" style="34" bestFit="1" customWidth="1"/>
    <col min="16123" max="16123" width="10.6640625" style="34" customWidth="1"/>
    <col min="16124" max="16124" width="14" style="34" bestFit="1" customWidth="1"/>
    <col min="16125" max="16125" width="10.77734375" style="34" customWidth="1"/>
    <col min="16126" max="16126" width="12.109375" style="34" customWidth="1"/>
    <col min="16127" max="16127" width="13.6640625" style="34" customWidth="1"/>
    <col min="16128" max="16128" width="11.33203125" style="34" customWidth="1"/>
    <col min="16129" max="16129" width="19.6640625" style="34" bestFit="1" customWidth="1"/>
    <col min="16130" max="16130" width="12.33203125" style="34" customWidth="1"/>
    <col min="16131" max="16384" width="8.88671875" style="34"/>
  </cols>
  <sheetData>
    <row r="1" spans="1:7" ht="27.6" customHeight="1" x14ac:dyDescent="0.5">
      <c r="A1" s="289" t="s">
        <v>393</v>
      </c>
      <c r="B1" s="290"/>
      <c r="C1" s="290"/>
      <c r="D1" s="290"/>
      <c r="E1" s="290"/>
      <c r="F1" s="290"/>
      <c r="G1" s="290"/>
    </row>
    <row r="2" spans="1:7" ht="27.6" customHeight="1" x14ac:dyDescent="0.5">
      <c r="A2" s="289" t="s">
        <v>93</v>
      </c>
      <c r="B2" s="290"/>
      <c r="C2" s="290"/>
      <c r="D2" s="290"/>
      <c r="E2" s="290"/>
      <c r="F2" s="290"/>
      <c r="G2" s="290"/>
    </row>
    <row r="3" spans="1:7" ht="55.8" x14ac:dyDescent="0.5">
      <c r="A3" s="55" t="s">
        <v>2</v>
      </c>
      <c r="B3" s="55" t="s">
        <v>94</v>
      </c>
      <c r="C3" s="55" t="s">
        <v>95</v>
      </c>
      <c r="D3" s="55" t="s">
        <v>96</v>
      </c>
      <c r="E3" s="55" t="s">
        <v>97</v>
      </c>
      <c r="F3" s="55" t="s">
        <v>98</v>
      </c>
      <c r="G3" s="55" t="s">
        <v>99</v>
      </c>
    </row>
    <row r="4" spans="1:7" x14ac:dyDescent="0.5">
      <c r="A4" s="48">
        <v>1</v>
      </c>
      <c r="B4" s="48" t="s">
        <v>100</v>
      </c>
      <c r="C4" s="48">
        <v>595</v>
      </c>
      <c r="D4" s="48">
        <f>ROUND(C4+C4*0.3,1)</f>
        <v>773.5</v>
      </c>
      <c r="E4" s="48"/>
      <c r="F4" s="48">
        <v>92</v>
      </c>
      <c r="G4" s="48"/>
    </row>
    <row r="5" spans="1:7" x14ac:dyDescent="0.5">
      <c r="A5" s="48">
        <v>2</v>
      </c>
      <c r="B5" s="48" t="s">
        <v>101</v>
      </c>
      <c r="C5" s="48">
        <v>210</v>
      </c>
      <c r="D5" s="48">
        <f t="shared" ref="D5:D13" si="0">ROUND(C5+C5*0.3,1)</f>
        <v>273</v>
      </c>
      <c r="E5" s="48"/>
      <c r="F5" s="48">
        <v>121</v>
      </c>
      <c r="G5" s="48"/>
    </row>
    <row r="6" spans="1:7" x14ac:dyDescent="0.5">
      <c r="A6" s="48">
        <v>3</v>
      </c>
      <c r="B6" s="48" t="s">
        <v>102</v>
      </c>
      <c r="C6" s="48">
        <v>150</v>
      </c>
      <c r="D6" s="48">
        <f t="shared" si="0"/>
        <v>195</v>
      </c>
      <c r="E6" s="48"/>
      <c r="F6" s="48">
        <v>68</v>
      </c>
      <c r="G6" s="48"/>
    </row>
    <row r="7" spans="1:7" x14ac:dyDescent="0.5">
      <c r="A7" s="48">
        <v>4</v>
      </c>
      <c r="B7" s="48" t="s">
        <v>103</v>
      </c>
      <c r="C7" s="48">
        <v>75</v>
      </c>
      <c r="D7" s="48">
        <f t="shared" si="0"/>
        <v>97.5</v>
      </c>
      <c r="E7" s="48"/>
      <c r="F7" s="48">
        <v>21</v>
      </c>
      <c r="G7" s="48"/>
    </row>
    <row r="8" spans="1:7" x14ac:dyDescent="0.5">
      <c r="A8" s="48">
        <v>5</v>
      </c>
      <c r="B8" s="48" t="s">
        <v>104</v>
      </c>
      <c r="C8" s="48">
        <v>12</v>
      </c>
      <c r="D8" s="48">
        <f t="shared" si="0"/>
        <v>15.6</v>
      </c>
      <c r="E8" s="48"/>
      <c r="F8" s="48">
        <v>74</v>
      </c>
      <c r="G8" s="48"/>
    </row>
    <row r="9" spans="1:7" x14ac:dyDescent="0.5">
      <c r="A9" s="48">
        <v>6</v>
      </c>
      <c r="B9" s="48" t="s">
        <v>108</v>
      </c>
      <c r="C9" s="48">
        <v>5</v>
      </c>
      <c r="D9" s="48">
        <f t="shared" si="0"/>
        <v>6.5</v>
      </c>
      <c r="E9" s="48"/>
      <c r="F9" s="48">
        <v>546</v>
      </c>
      <c r="G9" s="48"/>
    </row>
    <row r="10" spans="1:7" x14ac:dyDescent="0.5">
      <c r="A10" s="48">
        <v>7</v>
      </c>
      <c r="B10" s="48" t="s">
        <v>109</v>
      </c>
      <c r="C10" s="48">
        <v>9</v>
      </c>
      <c r="D10" s="48">
        <f t="shared" si="0"/>
        <v>11.7</v>
      </c>
      <c r="E10" s="48"/>
      <c r="F10" s="48">
        <v>413</v>
      </c>
      <c r="G10" s="48"/>
    </row>
    <row r="11" spans="1:7" x14ac:dyDescent="0.5">
      <c r="A11" s="48">
        <v>8</v>
      </c>
      <c r="B11" s="48" t="s">
        <v>105</v>
      </c>
      <c r="C11" s="48">
        <v>2</v>
      </c>
      <c r="D11" s="48">
        <f t="shared" si="0"/>
        <v>2.6</v>
      </c>
      <c r="E11" s="48"/>
      <c r="F11" s="48">
        <v>38</v>
      </c>
      <c r="G11" s="48"/>
    </row>
    <row r="12" spans="1:7" x14ac:dyDescent="0.5">
      <c r="A12" s="48">
        <v>9</v>
      </c>
      <c r="B12" s="48" t="s">
        <v>106</v>
      </c>
      <c r="C12" s="48">
        <v>4</v>
      </c>
      <c r="D12" s="48">
        <f t="shared" si="0"/>
        <v>5.2</v>
      </c>
      <c r="E12" s="48"/>
      <c r="F12" s="48">
        <v>87</v>
      </c>
      <c r="G12" s="48"/>
    </row>
    <row r="13" spans="1:7" x14ac:dyDescent="0.5">
      <c r="A13" s="48">
        <v>10</v>
      </c>
      <c r="B13" s="48" t="s">
        <v>107</v>
      </c>
      <c r="C13" s="48">
        <v>22</v>
      </c>
      <c r="D13" s="48">
        <f t="shared" si="0"/>
        <v>28.6</v>
      </c>
      <c r="E13" s="48"/>
      <c r="F13" s="48">
        <v>69</v>
      </c>
      <c r="G13" s="48"/>
    </row>
    <row r="14" spans="1:7" x14ac:dyDescent="0.5">
      <c r="A14" s="48"/>
      <c r="B14" s="48" t="s">
        <v>25</v>
      </c>
      <c r="C14" s="48"/>
      <c r="D14" s="48"/>
      <c r="E14" s="48"/>
      <c r="F14" s="48"/>
      <c r="G14" s="48"/>
    </row>
    <row r="15" spans="1:7" x14ac:dyDescent="0.5">
      <c r="A15" s="20"/>
      <c r="B15" s="20"/>
      <c r="C15" s="20"/>
      <c r="D15" s="20"/>
      <c r="E15" s="20"/>
      <c r="F15" s="20"/>
      <c r="G15" s="20"/>
    </row>
    <row r="16" spans="1:7" ht="95.4" customHeight="1" x14ac:dyDescent="0.5">
      <c r="A16" s="261" t="s">
        <v>592</v>
      </c>
      <c r="B16" s="261"/>
      <c r="C16" s="261"/>
      <c r="D16" s="261"/>
      <c r="E16" s="261"/>
      <c r="F16" s="261"/>
      <c r="G16" s="261"/>
    </row>
    <row r="18" spans="1:7" s="1" customFormat="1" ht="23.4" customHeight="1" x14ac:dyDescent="0.45">
      <c r="A18" s="264" t="s">
        <v>72</v>
      </c>
      <c r="B18" s="264"/>
      <c r="C18" s="264"/>
      <c r="D18" s="264"/>
      <c r="E18" s="264"/>
      <c r="F18" s="264"/>
      <c r="G18" s="264"/>
    </row>
    <row r="19" spans="1:7" s="1" customFormat="1" ht="21" x14ac:dyDescent="0.45"/>
    <row r="20" spans="1:7" s="1" customFormat="1" ht="26.4" x14ac:dyDescent="0.45">
      <c r="A20" s="262" t="s">
        <v>115</v>
      </c>
      <c r="B20" s="262"/>
      <c r="C20" s="262"/>
      <c r="D20" s="262"/>
      <c r="E20" s="262"/>
      <c r="F20" s="262"/>
      <c r="G20" s="262"/>
    </row>
    <row r="22" spans="1:7" ht="27.6" customHeight="1" x14ac:dyDescent="0.5">
      <c r="A22" s="291" t="s">
        <v>393</v>
      </c>
      <c r="B22" s="292"/>
      <c r="C22" s="292"/>
      <c r="D22" s="292"/>
      <c r="E22" s="292"/>
      <c r="F22" s="292"/>
      <c r="G22" s="292"/>
    </row>
    <row r="23" spans="1:7" ht="27.6" customHeight="1" x14ac:dyDescent="0.5">
      <c r="A23" s="287" t="s">
        <v>93</v>
      </c>
      <c r="B23" s="288"/>
      <c r="C23" s="288"/>
      <c r="D23" s="288"/>
      <c r="E23" s="288"/>
      <c r="F23" s="288"/>
      <c r="G23" s="288"/>
    </row>
    <row r="24" spans="1:7" ht="55.8" x14ac:dyDescent="0.5">
      <c r="A24" s="55" t="s">
        <v>2</v>
      </c>
      <c r="B24" s="55" t="s">
        <v>94</v>
      </c>
      <c r="C24" s="55" t="s">
        <v>95</v>
      </c>
      <c r="D24" s="55" t="s">
        <v>96</v>
      </c>
      <c r="E24" s="55" t="s">
        <v>97</v>
      </c>
      <c r="F24" s="55" t="s">
        <v>98</v>
      </c>
      <c r="G24" s="55" t="s">
        <v>99</v>
      </c>
    </row>
    <row r="25" spans="1:7" x14ac:dyDescent="0.5">
      <c r="A25" s="48">
        <v>1</v>
      </c>
      <c r="B25" s="48" t="s">
        <v>100</v>
      </c>
      <c r="C25" s="48">
        <v>595</v>
      </c>
      <c r="D25" s="48">
        <f>ROUND(C25+C25*0.3,1)</f>
        <v>773.5</v>
      </c>
      <c r="E25" s="48">
        <f>D25-C25</f>
        <v>178.5</v>
      </c>
      <c r="F25" s="48">
        <v>92</v>
      </c>
      <c r="G25" s="48">
        <f>E25*F25</f>
        <v>16422</v>
      </c>
    </row>
    <row r="26" spans="1:7" x14ac:dyDescent="0.5">
      <c r="A26" s="48">
        <v>2</v>
      </c>
      <c r="B26" s="48" t="s">
        <v>101</v>
      </c>
      <c r="C26" s="48">
        <v>210</v>
      </c>
      <c r="D26" s="48">
        <f t="shared" ref="D26:D34" si="1">ROUND(C26+C26*0.3,1)</f>
        <v>273</v>
      </c>
      <c r="E26" s="48">
        <f t="shared" ref="E26:E34" si="2">D26-C26</f>
        <v>63</v>
      </c>
      <c r="F26" s="48">
        <v>121</v>
      </c>
      <c r="G26" s="48">
        <f t="shared" ref="G26:G34" si="3">E26*F26</f>
        <v>7623</v>
      </c>
    </row>
    <row r="27" spans="1:7" x14ac:dyDescent="0.5">
      <c r="A27" s="48">
        <v>3</v>
      </c>
      <c r="B27" s="48" t="s">
        <v>102</v>
      </c>
      <c r="C27" s="48">
        <v>150</v>
      </c>
      <c r="D27" s="48">
        <f t="shared" si="1"/>
        <v>195</v>
      </c>
      <c r="E27" s="48">
        <f t="shared" si="2"/>
        <v>45</v>
      </c>
      <c r="F27" s="48">
        <v>68</v>
      </c>
      <c r="G27" s="48">
        <f t="shared" si="3"/>
        <v>3060</v>
      </c>
    </row>
    <row r="28" spans="1:7" x14ac:dyDescent="0.5">
      <c r="A28" s="48">
        <v>4</v>
      </c>
      <c r="B28" s="48" t="s">
        <v>103</v>
      </c>
      <c r="C28" s="48">
        <v>75</v>
      </c>
      <c r="D28" s="48">
        <f t="shared" si="1"/>
        <v>97.5</v>
      </c>
      <c r="E28" s="48">
        <f t="shared" si="2"/>
        <v>22.5</v>
      </c>
      <c r="F28" s="48">
        <v>21</v>
      </c>
      <c r="G28" s="48">
        <f t="shared" si="3"/>
        <v>472.5</v>
      </c>
    </row>
    <row r="29" spans="1:7" x14ac:dyDescent="0.5">
      <c r="A29" s="48">
        <v>5</v>
      </c>
      <c r="B29" s="48" t="s">
        <v>104</v>
      </c>
      <c r="C29" s="48">
        <v>12</v>
      </c>
      <c r="D29" s="48">
        <f t="shared" si="1"/>
        <v>15.6</v>
      </c>
      <c r="E29" s="48">
        <f t="shared" si="2"/>
        <v>3.5999999999999996</v>
      </c>
      <c r="F29" s="48">
        <v>74</v>
      </c>
      <c r="G29" s="48">
        <f t="shared" si="3"/>
        <v>266.39999999999998</v>
      </c>
    </row>
    <row r="30" spans="1:7" x14ac:dyDescent="0.5">
      <c r="A30" s="48">
        <v>6</v>
      </c>
      <c r="B30" s="48" t="s">
        <v>108</v>
      </c>
      <c r="C30" s="48">
        <v>5</v>
      </c>
      <c r="D30" s="48">
        <f t="shared" si="1"/>
        <v>6.5</v>
      </c>
      <c r="E30" s="48">
        <f t="shared" si="2"/>
        <v>1.5</v>
      </c>
      <c r="F30" s="48">
        <v>546</v>
      </c>
      <c r="G30" s="48">
        <f t="shared" si="3"/>
        <v>819</v>
      </c>
    </row>
    <row r="31" spans="1:7" x14ac:dyDescent="0.5">
      <c r="A31" s="48">
        <v>7</v>
      </c>
      <c r="B31" s="48" t="s">
        <v>109</v>
      </c>
      <c r="C31" s="48">
        <v>9</v>
      </c>
      <c r="D31" s="48">
        <f t="shared" si="1"/>
        <v>11.7</v>
      </c>
      <c r="E31" s="48">
        <f t="shared" si="2"/>
        <v>2.6999999999999993</v>
      </c>
      <c r="F31" s="48">
        <v>413</v>
      </c>
      <c r="G31" s="48">
        <f t="shared" si="3"/>
        <v>1115.0999999999997</v>
      </c>
    </row>
    <row r="32" spans="1:7" x14ac:dyDescent="0.5">
      <c r="A32" s="48">
        <v>8</v>
      </c>
      <c r="B32" s="48" t="s">
        <v>105</v>
      </c>
      <c r="C32" s="48">
        <v>2</v>
      </c>
      <c r="D32" s="48">
        <f t="shared" si="1"/>
        <v>2.6</v>
      </c>
      <c r="E32" s="48">
        <f t="shared" si="2"/>
        <v>0.60000000000000009</v>
      </c>
      <c r="F32" s="48">
        <v>38</v>
      </c>
      <c r="G32" s="48">
        <f t="shared" si="3"/>
        <v>22.800000000000004</v>
      </c>
    </row>
    <row r="33" spans="1:7" x14ac:dyDescent="0.5">
      <c r="A33" s="48">
        <v>9</v>
      </c>
      <c r="B33" s="48" t="s">
        <v>106</v>
      </c>
      <c r="C33" s="48">
        <v>4</v>
      </c>
      <c r="D33" s="48">
        <f t="shared" si="1"/>
        <v>5.2</v>
      </c>
      <c r="E33" s="48">
        <f t="shared" si="2"/>
        <v>1.2000000000000002</v>
      </c>
      <c r="F33" s="48">
        <v>87</v>
      </c>
      <c r="G33" s="48">
        <f t="shared" si="3"/>
        <v>104.40000000000002</v>
      </c>
    </row>
    <row r="34" spans="1:7" x14ac:dyDescent="0.5">
      <c r="A34" s="48">
        <v>10</v>
      </c>
      <c r="B34" s="48" t="s">
        <v>107</v>
      </c>
      <c r="C34" s="48">
        <v>22</v>
      </c>
      <c r="D34" s="48">
        <f t="shared" si="1"/>
        <v>28.6</v>
      </c>
      <c r="E34" s="48">
        <f t="shared" si="2"/>
        <v>6.6000000000000014</v>
      </c>
      <c r="F34" s="48">
        <v>69</v>
      </c>
      <c r="G34" s="48">
        <f t="shared" si="3"/>
        <v>455.40000000000009</v>
      </c>
    </row>
    <row r="35" spans="1:7" x14ac:dyDescent="0.5">
      <c r="A35" s="48"/>
      <c r="B35" s="48" t="s">
        <v>25</v>
      </c>
      <c r="C35" s="48"/>
      <c r="D35" s="48"/>
      <c r="E35" s="48"/>
      <c r="F35" s="48">
        <f>SUM(F25:F34)</f>
        <v>1529</v>
      </c>
      <c r="G35" s="186">
        <f>SUM(G25:G34)</f>
        <v>30360.600000000002</v>
      </c>
    </row>
  </sheetData>
  <mergeCells count="7">
    <mergeCell ref="A23:G23"/>
    <mergeCell ref="A1:G1"/>
    <mergeCell ref="A2:G2"/>
    <mergeCell ref="A20:G20"/>
    <mergeCell ref="A22:G22"/>
    <mergeCell ref="A16:G16"/>
    <mergeCell ref="A18:G18"/>
  </mergeCells>
  <hyperlinks>
    <hyperlink ref="A18:C18" location="სარჩევი!A1" display="სარჩევში დაბრუნება"/>
  </hyperlink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Normal="100" workbookViewId="0">
      <selection activeCell="A9" sqref="A9:D9"/>
    </sheetView>
  </sheetViews>
  <sheetFormatPr defaultRowHeight="16.8" x14ac:dyDescent="0.45"/>
  <cols>
    <col min="1" max="1" width="3.77734375" customWidth="1"/>
    <col min="2" max="2" width="23.21875" customWidth="1"/>
    <col min="3" max="3" width="21" customWidth="1"/>
    <col min="4" max="4" width="14" bestFit="1" customWidth="1"/>
    <col min="5" max="5" width="11.77734375" customWidth="1"/>
    <col min="6" max="6" width="18.6640625" customWidth="1"/>
    <col min="7" max="7" width="13.6640625" customWidth="1"/>
    <col min="8" max="8" width="11.33203125" customWidth="1"/>
    <col min="9" max="9" width="19.6640625" bestFit="1" customWidth="1"/>
    <col min="256" max="256" width="3.77734375" customWidth="1"/>
    <col min="257" max="257" width="14.109375" bestFit="1" customWidth="1"/>
    <col min="258" max="258" width="10.6640625" customWidth="1"/>
    <col min="259" max="259" width="14" bestFit="1" customWidth="1"/>
    <col min="260" max="260" width="10.77734375" customWidth="1"/>
    <col min="261" max="261" width="12.109375" customWidth="1"/>
    <col min="262" max="262" width="13.6640625" customWidth="1"/>
    <col min="263" max="263" width="11.33203125" customWidth="1"/>
    <col min="264" max="264" width="19.6640625" bestFit="1" customWidth="1"/>
    <col min="265" max="265" width="12.33203125" customWidth="1"/>
    <col min="512" max="512" width="3.77734375" customWidth="1"/>
    <col min="513" max="513" width="14.109375" bestFit="1" customWidth="1"/>
    <col min="514" max="514" width="10.6640625" customWidth="1"/>
    <col min="515" max="515" width="14" bestFit="1" customWidth="1"/>
    <col min="516" max="516" width="10.77734375" customWidth="1"/>
    <col min="517" max="517" width="12.109375" customWidth="1"/>
    <col min="518" max="518" width="13.6640625" customWidth="1"/>
    <col min="519" max="519" width="11.33203125" customWidth="1"/>
    <col min="520" max="520" width="19.6640625" bestFit="1" customWidth="1"/>
    <col min="521" max="521" width="12.33203125" customWidth="1"/>
    <col min="768" max="768" width="3.77734375" customWidth="1"/>
    <col min="769" max="769" width="14.109375" bestFit="1" customWidth="1"/>
    <col min="770" max="770" width="10.6640625" customWidth="1"/>
    <col min="771" max="771" width="14" bestFit="1" customWidth="1"/>
    <col min="772" max="772" width="10.77734375" customWidth="1"/>
    <col min="773" max="773" width="12.109375" customWidth="1"/>
    <col min="774" max="774" width="13.6640625" customWidth="1"/>
    <col min="775" max="775" width="11.33203125" customWidth="1"/>
    <col min="776" max="776" width="19.6640625" bestFit="1" customWidth="1"/>
    <col min="777" max="777" width="12.33203125" customWidth="1"/>
    <col min="1024" max="1024" width="3.77734375" customWidth="1"/>
    <col min="1025" max="1025" width="14.109375" bestFit="1" customWidth="1"/>
    <col min="1026" max="1026" width="10.6640625" customWidth="1"/>
    <col min="1027" max="1027" width="14" bestFit="1" customWidth="1"/>
    <col min="1028" max="1028" width="10.77734375" customWidth="1"/>
    <col min="1029" max="1029" width="12.109375" customWidth="1"/>
    <col min="1030" max="1030" width="13.6640625" customWidth="1"/>
    <col min="1031" max="1031" width="11.33203125" customWidth="1"/>
    <col min="1032" max="1032" width="19.6640625" bestFit="1" customWidth="1"/>
    <col min="1033" max="1033" width="12.33203125" customWidth="1"/>
    <col min="1280" max="1280" width="3.77734375" customWidth="1"/>
    <col min="1281" max="1281" width="14.109375" bestFit="1" customWidth="1"/>
    <col min="1282" max="1282" width="10.6640625" customWidth="1"/>
    <col min="1283" max="1283" width="14" bestFit="1" customWidth="1"/>
    <col min="1284" max="1284" width="10.77734375" customWidth="1"/>
    <col min="1285" max="1285" width="12.109375" customWidth="1"/>
    <col min="1286" max="1286" width="13.6640625" customWidth="1"/>
    <col min="1287" max="1287" width="11.33203125" customWidth="1"/>
    <col min="1288" max="1288" width="19.6640625" bestFit="1" customWidth="1"/>
    <col min="1289" max="1289" width="12.33203125" customWidth="1"/>
    <col min="1536" max="1536" width="3.77734375" customWidth="1"/>
    <col min="1537" max="1537" width="14.109375" bestFit="1" customWidth="1"/>
    <col min="1538" max="1538" width="10.6640625" customWidth="1"/>
    <col min="1539" max="1539" width="14" bestFit="1" customWidth="1"/>
    <col min="1540" max="1540" width="10.77734375" customWidth="1"/>
    <col min="1541" max="1541" width="12.109375" customWidth="1"/>
    <col min="1542" max="1542" width="13.6640625" customWidth="1"/>
    <col min="1543" max="1543" width="11.33203125" customWidth="1"/>
    <col min="1544" max="1544" width="19.6640625" bestFit="1" customWidth="1"/>
    <col min="1545" max="1545" width="12.33203125" customWidth="1"/>
    <col min="1792" max="1792" width="3.77734375" customWidth="1"/>
    <col min="1793" max="1793" width="14.109375" bestFit="1" customWidth="1"/>
    <col min="1794" max="1794" width="10.6640625" customWidth="1"/>
    <col min="1795" max="1795" width="14" bestFit="1" customWidth="1"/>
    <col min="1796" max="1796" width="10.77734375" customWidth="1"/>
    <col min="1797" max="1797" width="12.109375" customWidth="1"/>
    <col min="1798" max="1798" width="13.6640625" customWidth="1"/>
    <col min="1799" max="1799" width="11.33203125" customWidth="1"/>
    <col min="1800" max="1800" width="19.6640625" bestFit="1" customWidth="1"/>
    <col min="1801" max="1801" width="12.33203125" customWidth="1"/>
    <col min="2048" max="2048" width="3.77734375" customWidth="1"/>
    <col min="2049" max="2049" width="14.109375" bestFit="1" customWidth="1"/>
    <col min="2050" max="2050" width="10.6640625" customWidth="1"/>
    <col min="2051" max="2051" width="14" bestFit="1" customWidth="1"/>
    <col min="2052" max="2052" width="10.77734375" customWidth="1"/>
    <col min="2053" max="2053" width="12.109375" customWidth="1"/>
    <col min="2054" max="2054" width="13.6640625" customWidth="1"/>
    <col min="2055" max="2055" width="11.33203125" customWidth="1"/>
    <col min="2056" max="2056" width="19.6640625" bestFit="1" customWidth="1"/>
    <col min="2057" max="2057" width="12.33203125" customWidth="1"/>
    <col min="2304" max="2304" width="3.77734375" customWidth="1"/>
    <col min="2305" max="2305" width="14.109375" bestFit="1" customWidth="1"/>
    <col min="2306" max="2306" width="10.6640625" customWidth="1"/>
    <col min="2307" max="2307" width="14" bestFit="1" customWidth="1"/>
    <col min="2308" max="2308" width="10.77734375" customWidth="1"/>
    <col min="2309" max="2309" width="12.109375" customWidth="1"/>
    <col min="2310" max="2310" width="13.6640625" customWidth="1"/>
    <col min="2311" max="2311" width="11.33203125" customWidth="1"/>
    <col min="2312" max="2312" width="19.6640625" bestFit="1" customWidth="1"/>
    <col min="2313" max="2313" width="12.33203125" customWidth="1"/>
    <col min="2560" max="2560" width="3.77734375" customWidth="1"/>
    <col min="2561" max="2561" width="14.109375" bestFit="1" customWidth="1"/>
    <col min="2562" max="2562" width="10.6640625" customWidth="1"/>
    <col min="2563" max="2563" width="14" bestFit="1" customWidth="1"/>
    <col min="2564" max="2564" width="10.77734375" customWidth="1"/>
    <col min="2565" max="2565" width="12.109375" customWidth="1"/>
    <col min="2566" max="2566" width="13.6640625" customWidth="1"/>
    <col min="2567" max="2567" width="11.33203125" customWidth="1"/>
    <col min="2568" max="2568" width="19.6640625" bestFit="1" customWidth="1"/>
    <col min="2569" max="2569" width="12.33203125" customWidth="1"/>
    <col min="2816" max="2816" width="3.77734375" customWidth="1"/>
    <col min="2817" max="2817" width="14.109375" bestFit="1" customWidth="1"/>
    <col min="2818" max="2818" width="10.6640625" customWidth="1"/>
    <col min="2819" max="2819" width="14" bestFit="1" customWidth="1"/>
    <col min="2820" max="2820" width="10.77734375" customWidth="1"/>
    <col min="2821" max="2821" width="12.109375" customWidth="1"/>
    <col min="2822" max="2822" width="13.6640625" customWidth="1"/>
    <col min="2823" max="2823" width="11.33203125" customWidth="1"/>
    <col min="2824" max="2824" width="19.6640625" bestFit="1" customWidth="1"/>
    <col min="2825" max="2825" width="12.33203125" customWidth="1"/>
    <col min="3072" max="3072" width="3.77734375" customWidth="1"/>
    <col min="3073" max="3073" width="14.109375" bestFit="1" customWidth="1"/>
    <col min="3074" max="3074" width="10.6640625" customWidth="1"/>
    <col min="3075" max="3075" width="14" bestFit="1" customWidth="1"/>
    <col min="3076" max="3076" width="10.77734375" customWidth="1"/>
    <col min="3077" max="3077" width="12.109375" customWidth="1"/>
    <col min="3078" max="3078" width="13.6640625" customWidth="1"/>
    <col min="3079" max="3079" width="11.33203125" customWidth="1"/>
    <col min="3080" max="3080" width="19.6640625" bestFit="1" customWidth="1"/>
    <col min="3081" max="3081" width="12.33203125" customWidth="1"/>
    <col min="3328" max="3328" width="3.77734375" customWidth="1"/>
    <col min="3329" max="3329" width="14.109375" bestFit="1" customWidth="1"/>
    <col min="3330" max="3330" width="10.6640625" customWidth="1"/>
    <col min="3331" max="3331" width="14" bestFit="1" customWidth="1"/>
    <col min="3332" max="3332" width="10.77734375" customWidth="1"/>
    <col min="3333" max="3333" width="12.109375" customWidth="1"/>
    <col min="3334" max="3334" width="13.6640625" customWidth="1"/>
    <col min="3335" max="3335" width="11.33203125" customWidth="1"/>
    <col min="3336" max="3336" width="19.6640625" bestFit="1" customWidth="1"/>
    <col min="3337" max="3337" width="12.33203125" customWidth="1"/>
    <col min="3584" max="3584" width="3.77734375" customWidth="1"/>
    <col min="3585" max="3585" width="14.109375" bestFit="1" customWidth="1"/>
    <col min="3586" max="3586" width="10.6640625" customWidth="1"/>
    <col min="3587" max="3587" width="14" bestFit="1" customWidth="1"/>
    <col min="3588" max="3588" width="10.77734375" customWidth="1"/>
    <col min="3589" max="3589" width="12.109375" customWidth="1"/>
    <col min="3590" max="3590" width="13.6640625" customWidth="1"/>
    <col min="3591" max="3591" width="11.33203125" customWidth="1"/>
    <col min="3592" max="3592" width="19.6640625" bestFit="1" customWidth="1"/>
    <col min="3593" max="3593" width="12.33203125" customWidth="1"/>
    <col min="3840" max="3840" width="3.77734375" customWidth="1"/>
    <col min="3841" max="3841" width="14.109375" bestFit="1" customWidth="1"/>
    <col min="3842" max="3842" width="10.6640625" customWidth="1"/>
    <col min="3843" max="3843" width="14" bestFit="1" customWidth="1"/>
    <col min="3844" max="3844" width="10.77734375" customWidth="1"/>
    <col min="3845" max="3845" width="12.109375" customWidth="1"/>
    <col min="3846" max="3846" width="13.6640625" customWidth="1"/>
    <col min="3847" max="3847" width="11.33203125" customWidth="1"/>
    <col min="3848" max="3848" width="19.6640625" bestFit="1" customWidth="1"/>
    <col min="3849" max="3849" width="12.33203125" customWidth="1"/>
    <col min="4096" max="4096" width="3.77734375" customWidth="1"/>
    <col min="4097" max="4097" width="14.109375" bestFit="1" customWidth="1"/>
    <col min="4098" max="4098" width="10.6640625" customWidth="1"/>
    <col min="4099" max="4099" width="14" bestFit="1" customWidth="1"/>
    <col min="4100" max="4100" width="10.77734375" customWidth="1"/>
    <col min="4101" max="4101" width="12.109375" customWidth="1"/>
    <col min="4102" max="4102" width="13.6640625" customWidth="1"/>
    <col min="4103" max="4103" width="11.33203125" customWidth="1"/>
    <col min="4104" max="4104" width="19.6640625" bestFit="1" customWidth="1"/>
    <col min="4105" max="4105" width="12.33203125" customWidth="1"/>
    <col min="4352" max="4352" width="3.77734375" customWidth="1"/>
    <col min="4353" max="4353" width="14.109375" bestFit="1" customWidth="1"/>
    <col min="4354" max="4354" width="10.6640625" customWidth="1"/>
    <col min="4355" max="4355" width="14" bestFit="1" customWidth="1"/>
    <col min="4356" max="4356" width="10.77734375" customWidth="1"/>
    <col min="4357" max="4357" width="12.109375" customWidth="1"/>
    <col min="4358" max="4358" width="13.6640625" customWidth="1"/>
    <col min="4359" max="4359" width="11.33203125" customWidth="1"/>
    <col min="4360" max="4360" width="19.6640625" bestFit="1" customWidth="1"/>
    <col min="4361" max="4361" width="12.33203125" customWidth="1"/>
    <col min="4608" max="4608" width="3.77734375" customWidth="1"/>
    <col min="4609" max="4609" width="14.109375" bestFit="1" customWidth="1"/>
    <col min="4610" max="4610" width="10.6640625" customWidth="1"/>
    <col min="4611" max="4611" width="14" bestFit="1" customWidth="1"/>
    <col min="4612" max="4612" width="10.77734375" customWidth="1"/>
    <col min="4613" max="4613" width="12.109375" customWidth="1"/>
    <col min="4614" max="4614" width="13.6640625" customWidth="1"/>
    <col min="4615" max="4615" width="11.33203125" customWidth="1"/>
    <col min="4616" max="4616" width="19.6640625" bestFit="1" customWidth="1"/>
    <col min="4617" max="4617" width="12.33203125" customWidth="1"/>
    <col min="4864" max="4864" width="3.77734375" customWidth="1"/>
    <col min="4865" max="4865" width="14.109375" bestFit="1" customWidth="1"/>
    <col min="4866" max="4866" width="10.6640625" customWidth="1"/>
    <col min="4867" max="4867" width="14" bestFit="1" customWidth="1"/>
    <col min="4868" max="4868" width="10.77734375" customWidth="1"/>
    <col min="4869" max="4869" width="12.109375" customWidth="1"/>
    <col min="4870" max="4870" width="13.6640625" customWidth="1"/>
    <col min="4871" max="4871" width="11.33203125" customWidth="1"/>
    <col min="4872" max="4872" width="19.6640625" bestFit="1" customWidth="1"/>
    <col min="4873" max="4873" width="12.33203125" customWidth="1"/>
    <col min="5120" max="5120" width="3.77734375" customWidth="1"/>
    <col min="5121" max="5121" width="14.109375" bestFit="1" customWidth="1"/>
    <col min="5122" max="5122" width="10.6640625" customWidth="1"/>
    <col min="5123" max="5123" width="14" bestFit="1" customWidth="1"/>
    <col min="5124" max="5124" width="10.77734375" customWidth="1"/>
    <col min="5125" max="5125" width="12.109375" customWidth="1"/>
    <col min="5126" max="5126" width="13.6640625" customWidth="1"/>
    <col min="5127" max="5127" width="11.33203125" customWidth="1"/>
    <col min="5128" max="5128" width="19.6640625" bestFit="1" customWidth="1"/>
    <col min="5129" max="5129" width="12.33203125" customWidth="1"/>
    <col min="5376" max="5376" width="3.77734375" customWidth="1"/>
    <col min="5377" max="5377" width="14.109375" bestFit="1" customWidth="1"/>
    <col min="5378" max="5378" width="10.6640625" customWidth="1"/>
    <col min="5379" max="5379" width="14" bestFit="1" customWidth="1"/>
    <col min="5380" max="5380" width="10.77734375" customWidth="1"/>
    <col min="5381" max="5381" width="12.109375" customWidth="1"/>
    <col min="5382" max="5382" width="13.6640625" customWidth="1"/>
    <col min="5383" max="5383" width="11.33203125" customWidth="1"/>
    <col min="5384" max="5384" width="19.6640625" bestFit="1" customWidth="1"/>
    <col min="5385" max="5385" width="12.33203125" customWidth="1"/>
    <col min="5632" max="5632" width="3.77734375" customWidth="1"/>
    <col min="5633" max="5633" width="14.109375" bestFit="1" customWidth="1"/>
    <col min="5634" max="5634" width="10.6640625" customWidth="1"/>
    <col min="5635" max="5635" width="14" bestFit="1" customWidth="1"/>
    <col min="5636" max="5636" width="10.77734375" customWidth="1"/>
    <col min="5637" max="5637" width="12.109375" customWidth="1"/>
    <col min="5638" max="5638" width="13.6640625" customWidth="1"/>
    <col min="5639" max="5639" width="11.33203125" customWidth="1"/>
    <col min="5640" max="5640" width="19.6640625" bestFit="1" customWidth="1"/>
    <col min="5641" max="5641" width="12.33203125" customWidth="1"/>
    <col min="5888" max="5888" width="3.77734375" customWidth="1"/>
    <col min="5889" max="5889" width="14.109375" bestFit="1" customWidth="1"/>
    <col min="5890" max="5890" width="10.6640625" customWidth="1"/>
    <col min="5891" max="5891" width="14" bestFit="1" customWidth="1"/>
    <col min="5892" max="5892" width="10.77734375" customWidth="1"/>
    <col min="5893" max="5893" width="12.109375" customWidth="1"/>
    <col min="5894" max="5894" width="13.6640625" customWidth="1"/>
    <col min="5895" max="5895" width="11.33203125" customWidth="1"/>
    <col min="5896" max="5896" width="19.6640625" bestFit="1" customWidth="1"/>
    <col min="5897" max="5897" width="12.33203125" customWidth="1"/>
    <col min="6144" max="6144" width="3.77734375" customWidth="1"/>
    <col min="6145" max="6145" width="14.109375" bestFit="1" customWidth="1"/>
    <col min="6146" max="6146" width="10.6640625" customWidth="1"/>
    <col min="6147" max="6147" width="14" bestFit="1" customWidth="1"/>
    <col min="6148" max="6148" width="10.77734375" customWidth="1"/>
    <col min="6149" max="6149" width="12.109375" customWidth="1"/>
    <col min="6150" max="6150" width="13.6640625" customWidth="1"/>
    <col min="6151" max="6151" width="11.33203125" customWidth="1"/>
    <col min="6152" max="6152" width="19.6640625" bestFit="1" customWidth="1"/>
    <col min="6153" max="6153" width="12.33203125" customWidth="1"/>
    <col min="6400" max="6400" width="3.77734375" customWidth="1"/>
    <col min="6401" max="6401" width="14.109375" bestFit="1" customWidth="1"/>
    <col min="6402" max="6402" width="10.6640625" customWidth="1"/>
    <col min="6403" max="6403" width="14" bestFit="1" customWidth="1"/>
    <col min="6404" max="6404" width="10.77734375" customWidth="1"/>
    <col min="6405" max="6405" width="12.109375" customWidth="1"/>
    <col min="6406" max="6406" width="13.6640625" customWidth="1"/>
    <col min="6407" max="6407" width="11.33203125" customWidth="1"/>
    <col min="6408" max="6408" width="19.6640625" bestFit="1" customWidth="1"/>
    <col min="6409" max="6409" width="12.33203125" customWidth="1"/>
    <col min="6656" max="6656" width="3.77734375" customWidth="1"/>
    <col min="6657" max="6657" width="14.109375" bestFit="1" customWidth="1"/>
    <col min="6658" max="6658" width="10.6640625" customWidth="1"/>
    <col min="6659" max="6659" width="14" bestFit="1" customWidth="1"/>
    <col min="6660" max="6660" width="10.77734375" customWidth="1"/>
    <col min="6661" max="6661" width="12.109375" customWidth="1"/>
    <col min="6662" max="6662" width="13.6640625" customWidth="1"/>
    <col min="6663" max="6663" width="11.33203125" customWidth="1"/>
    <col min="6664" max="6664" width="19.6640625" bestFit="1" customWidth="1"/>
    <col min="6665" max="6665" width="12.33203125" customWidth="1"/>
    <col min="6912" max="6912" width="3.77734375" customWidth="1"/>
    <col min="6913" max="6913" width="14.109375" bestFit="1" customWidth="1"/>
    <col min="6914" max="6914" width="10.6640625" customWidth="1"/>
    <col min="6915" max="6915" width="14" bestFit="1" customWidth="1"/>
    <col min="6916" max="6916" width="10.77734375" customWidth="1"/>
    <col min="6917" max="6917" width="12.109375" customWidth="1"/>
    <col min="6918" max="6918" width="13.6640625" customWidth="1"/>
    <col min="6919" max="6919" width="11.33203125" customWidth="1"/>
    <col min="6920" max="6920" width="19.6640625" bestFit="1" customWidth="1"/>
    <col min="6921" max="6921" width="12.33203125" customWidth="1"/>
    <col min="7168" max="7168" width="3.77734375" customWidth="1"/>
    <col min="7169" max="7169" width="14.109375" bestFit="1" customWidth="1"/>
    <col min="7170" max="7170" width="10.6640625" customWidth="1"/>
    <col min="7171" max="7171" width="14" bestFit="1" customWidth="1"/>
    <col min="7172" max="7172" width="10.77734375" customWidth="1"/>
    <col min="7173" max="7173" width="12.109375" customWidth="1"/>
    <col min="7174" max="7174" width="13.6640625" customWidth="1"/>
    <col min="7175" max="7175" width="11.33203125" customWidth="1"/>
    <col min="7176" max="7176" width="19.6640625" bestFit="1" customWidth="1"/>
    <col min="7177" max="7177" width="12.33203125" customWidth="1"/>
    <col min="7424" max="7424" width="3.77734375" customWidth="1"/>
    <col min="7425" max="7425" width="14.109375" bestFit="1" customWidth="1"/>
    <col min="7426" max="7426" width="10.6640625" customWidth="1"/>
    <col min="7427" max="7427" width="14" bestFit="1" customWidth="1"/>
    <col min="7428" max="7428" width="10.77734375" customWidth="1"/>
    <col min="7429" max="7429" width="12.109375" customWidth="1"/>
    <col min="7430" max="7430" width="13.6640625" customWidth="1"/>
    <col min="7431" max="7431" width="11.33203125" customWidth="1"/>
    <col min="7432" max="7432" width="19.6640625" bestFit="1" customWidth="1"/>
    <col min="7433" max="7433" width="12.33203125" customWidth="1"/>
    <col min="7680" max="7680" width="3.77734375" customWidth="1"/>
    <col min="7681" max="7681" width="14.109375" bestFit="1" customWidth="1"/>
    <col min="7682" max="7682" width="10.6640625" customWidth="1"/>
    <col min="7683" max="7683" width="14" bestFit="1" customWidth="1"/>
    <col min="7684" max="7684" width="10.77734375" customWidth="1"/>
    <col min="7685" max="7685" width="12.109375" customWidth="1"/>
    <col min="7686" max="7686" width="13.6640625" customWidth="1"/>
    <col min="7687" max="7687" width="11.33203125" customWidth="1"/>
    <col min="7688" max="7688" width="19.6640625" bestFit="1" customWidth="1"/>
    <col min="7689" max="7689" width="12.33203125" customWidth="1"/>
    <col min="7936" max="7936" width="3.77734375" customWidth="1"/>
    <col min="7937" max="7937" width="14.109375" bestFit="1" customWidth="1"/>
    <col min="7938" max="7938" width="10.6640625" customWidth="1"/>
    <col min="7939" max="7939" width="14" bestFit="1" customWidth="1"/>
    <col min="7940" max="7940" width="10.77734375" customWidth="1"/>
    <col min="7941" max="7941" width="12.109375" customWidth="1"/>
    <col min="7942" max="7942" width="13.6640625" customWidth="1"/>
    <col min="7943" max="7943" width="11.33203125" customWidth="1"/>
    <col min="7944" max="7944" width="19.6640625" bestFit="1" customWidth="1"/>
    <col min="7945" max="7945" width="12.33203125" customWidth="1"/>
    <col min="8192" max="8192" width="3.77734375" customWidth="1"/>
    <col min="8193" max="8193" width="14.109375" bestFit="1" customWidth="1"/>
    <col min="8194" max="8194" width="10.6640625" customWidth="1"/>
    <col min="8195" max="8195" width="14" bestFit="1" customWidth="1"/>
    <col min="8196" max="8196" width="10.77734375" customWidth="1"/>
    <col min="8197" max="8197" width="12.109375" customWidth="1"/>
    <col min="8198" max="8198" width="13.6640625" customWidth="1"/>
    <col min="8199" max="8199" width="11.33203125" customWidth="1"/>
    <col min="8200" max="8200" width="19.6640625" bestFit="1" customWidth="1"/>
    <col min="8201" max="8201" width="12.33203125" customWidth="1"/>
    <col min="8448" max="8448" width="3.77734375" customWidth="1"/>
    <col min="8449" max="8449" width="14.109375" bestFit="1" customWidth="1"/>
    <col min="8450" max="8450" width="10.6640625" customWidth="1"/>
    <col min="8451" max="8451" width="14" bestFit="1" customWidth="1"/>
    <col min="8452" max="8452" width="10.77734375" customWidth="1"/>
    <col min="8453" max="8453" width="12.109375" customWidth="1"/>
    <col min="8454" max="8454" width="13.6640625" customWidth="1"/>
    <col min="8455" max="8455" width="11.33203125" customWidth="1"/>
    <col min="8456" max="8456" width="19.6640625" bestFit="1" customWidth="1"/>
    <col min="8457" max="8457" width="12.33203125" customWidth="1"/>
    <col min="8704" max="8704" width="3.77734375" customWidth="1"/>
    <col min="8705" max="8705" width="14.109375" bestFit="1" customWidth="1"/>
    <col min="8706" max="8706" width="10.6640625" customWidth="1"/>
    <col min="8707" max="8707" width="14" bestFit="1" customWidth="1"/>
    <col min="8708" max="8708" width="10.77734375" customWidth="1"/>
    <col min="8709" max="8709" width="12.109375" customWidth="1"/>
    <col min="8710" max="8710" width="13.6640625" customWidth="1"/>
    <col min="8711" max="8711" width="11.33203125" customWidth="1"/>
    <col min="8712" max="8712" width="19.6640625" bestFit="1" customWidth="1"/>
    <col min="8713" max="8713" width="12.33203125" customWidth="1"/>
    <col min="8960" max="8960" width="3.77734375" customWidth="1"/>
    <col min="8961" max="8961" width="14.109375" bestFit="1" customWidth="1"/>
    <col min="8962" max="8962" width="10.6640625" customWidth="1"/>
    <col min="8963" max="8963" width="14" bestFit="1" customWidth="1"/>
    <col min="8964" max="8964" width="10.77734375" customWidth="1"/>
    <col min="8965" max="8965" width="12.109375" customWidth="1"/>
    <col min="8966" max="8966" width="13.6640625" customWidth="1"/>
    <col min="8967" max="8967" width="11.33203125" customWidth="1"/>
    <col min="8968" max="8968" width="19.6640625" bestFit="1" customWidth="1"/>
    <col min="8969" max="8969" width="12.33203125" customWidth="1"/>
    <col min="9216" max="9216" width="3.77734375" customWidth="1"/>
    <col min="9217" max="9217" width="14.109375" bestFit="1" customWidth="1"/>
    <col min="9218" max="9218" width="10.6640625" customWidth="1"/>
    <col min="9219" max="9219" width="14" bestFit="1" customWidth="1"/>
    <col min="9220" max="9220" width="10.77734375" customWidth="1"/>
    <col min="9221" max="9221" width="12.109375" customWidth="1"/>
    <col min="9222" max="9222" width="13.6640625" customWidth="1"/>
    <col min="9223" max="9223" width="11.33203125" customWidth="1"/>
    <col min="9224" max="9224" width="19.6640625" bestFit="1" customWidth="1"/>
    <col min="9225" max="9225" width="12.33203125" customWidth="1"/>
    <col min="9472" max="9472" width="3.77734375" customWidth="1"/>
    <col min="9473" max="9473" width="14.109375" bestFit="1" customWidth="1"/>
    <col min="9474" max="9474" width="10.6640625" customWidth="1"/>
    <col min="9475" max="9475" width="14" bestFit="1" customWidth="1"/>
    <col min="9476" max="9476" width="10.77734375" customWidth="1"/>
    <col min="9477" max="9477" width="12.109375" customWidth="1"/>
    <col min="9478" max="9478" width="13.6640625" customWidth="1"/>
    <col min="9479" max="9479" width="11.33203125" customWidth="1"/>
    <col min="9480" max="9480" width="19.6640625" bestFit="1" customWidth="1"/>
    <col min="9481" max="9481" width="12.33203125" customWidth="1"/>
    <col min="9728" max="9728" width="3.77734375" customWidth="1"/>
    <col min="9729" max="9729" width="14.109375" bestFit="1" customWidth="1"/>
    <col min="9730" max="9730" width="10.6640625" customWidth="1"/>
    <col min="9731" max="9731" width="14" bestFit="1" customWidth="1"/>
    <col min="9732" max="9732" width="10.77734375" customWidth="1"/>
    <col min="9733" max="9733" width="12.109375" customWidth="1"/>
    <col min="9734" max="9734" width="13.6640625" customWidth="1"/>
    <col min="9735" max="9735" width="11.33203125" customWidth="1"/>
    <col min="9736" max="9736" width="19.6640625" bestFit="1" customWidth="1"/>
    <col min="9737" max="9737" width="12.33203125" customWidth="1"/>
    <col min="9984" max="9984" width="3.77734375" customWidth="1"/>
    <col min="9985" max="9985" width="14.109375" bestFit="1" customWidth="1"/>
    <col min="9986" max="9986" width="10.6640625" customWidth="1"/>
    <col min="9987" max="9987" width="14" bestFit="1" customWidth="1"/>
    <col min="9988" max="9988" width="10.77734375" customWidth="1"/>
    <col min="9989" max="9989" width="12.109375" customWidth="1"/>
    <col min="9990" max="9990" width="13.6640625" customWidth="1"/>
    <col min="9991" max="9991" width="11.33203125" customWidth="1"/>
    <col min="9992" max="9992" width="19.6640625" bestFit="1" customWidth="1"/>
    <col min="9993" max="9993" width="12.33203125" customWidth="1"/>
    <col min="10240" max="10240" width="3.77734375" customWidth="1"/>
    <col min="10241" max="10241" width="14.109375" bestFit="1" customWidth="1"/>
    <col min="10242" max="10242" width="10.6640625" customWidth="1"/>
    <col min="10243" max="10243" width="14" bestFit="1" customWidth="1"/>
    <col min="10244" max="10244" width="10.77734375" customWidth="1"/>
    <col min="10245" max="10245" width="12.109375" customWidth="1"/>
    <col min="10246" max="10246" width="13.6640625" customWidth="1"/>
    <col min="10247" max="10247" width="11.33203125" customWidth="1"/>
    <col min="10248" max="10248" width="19.6640625" bestFit="1" customWidth="1"/>
    <col min="10249" max="10249" width="12.33203125" customWidth="1"/>
    <col min="10496" max="10496" width="3.77734375" customWidth="1"/>
    <col min="10497" max="10497" width="14.109375" bestFit="1" customWidth="1"/>
    <col min="10498" max="10498" width="10.6640625" customWidth="1"/>
    <col min="10499" max="10499" width="14" bestFit="1" customWidth="1"/>
    <col min="10500" max="10500" width="10.77734375" customWidth="1"/>
    <col min="10501" max="10501" width="12.109375" customWidth="1"/>
    <col min="10502" max="10502" width="13.6640625" customWidth="1"/>
    <col min="10503" max="10503" width="11.33203125" customWidth="1"/>
    <col min="10504" max="10504" width="19.6640625" bestFit="1" customWidth="1"/>
    <col min="10505" max="10505" width="12.33203125" customWidth="1"/>
    <col min="10752" max="10752" width="3.77734375" customWidth="1"/>
    <col min="10753" max="10753" width="14.109375" bestFit="1" customWidth="1"/>
    <col min="10754" max="10754" width="10.6640625" customWidth="1"/>
    <col min="10755" max="10755" width="14" bestFit="1" customWidth="1"/>
    <col min="10756" max="10756" width="10.77734375" customWidth="1"/>
    <col min="10757" max="10757" width="12.109375" customWidth="1"/>
    <col min="10758" max="10758" width="13.6640625" customWidth="1"/>
    <col min="10759" max="10759" width="11.33203125" customWidth="1"/>
    <col min="10760" max="10760" width="19.6640625" bestFit="1" customWidth="1"/>
    <col min="10761" max="10761" width="12.33203125" customWidth="1"/>
    <col min="11008" max="11008" width="3.77734375" customWidth="1"/>
    <col min="11009" max="11009" width="14.109375" bestFit="1" customWidth="1"/>
    <col min="11010" max="11010" width="10.6640625" customWidth="1"/>
    <col min="11011" max="11011" width="14" bestFit="1" customWidth="1"/>
    <col min="11012" max="11012" width="10.77734375" customWidth="1"/>
    <col min="11013" max="11013" width="12.109375" customWidth="1"/>
    <col min="11014" max="11014" width="13.6640625" customWidth="1"/>
    <col min="11015" max="11015" width="11.33203125" customWidth="1"/>
    <col min="11016" max="11016" width="19.6640625" bestFit="1" customWidth="1"/>
    <col min="11017" max="11017" width="12.33203125" customWidth="1"/>
    <col min="11264" max="11264" width="3.77734375" customWidth="1"/>
    <col min="11265" max="11265" width="14.109375" bestFit="1" customWidth="1"/>
    <col min="11266" max="11266" width="10.6640625" customWidth="1"/>
    <col min="11267" max="11267" width="14" bestFit="1" customWidth="1"/>
    <col min="11268" max="11268" width="10.77734375" customWidth="1"/>
    <col min="11269" max="11269" width="12.109375" customWidth="1"/>
    <col min="11270" max="11270" width="13.6640625" customWidth="1"/>
    <col min="11271" max="11271" width="11.33203125" customWidth="1"/>
    <col min="11272" max="11272" width="19.6640625" bestFit="1" customWidth="1"/>
    <col min="11273" max="11273" width="12.33203125" customWidth="1"/>
    <col min="11520" max="11520" width="3.77734375" customWidth="1"/>
    <col min="11521" max="11521" width="14.109375" bestFit="1" customWidth="1"/>
    <col min="11522" max="11522" width="10.6640625" customWidth="1"/>
    <col min="11523" max="11523" width="14" bestFit="1" customWidth="1"/>
    <col min="11524" max="11524" width="10.77734375" customWidth="1"/>
    <col min="11525" max="11525" width="12.109375" customWidth="1"/>
    <col min="11526" max="11526" width="13.6640625" customWidth="1"/>
    <col min="11527" max="11527" width="11.33203125" customWidth="1"/>
    <col min="11528" max="11528" width="19.6640625" bestFit="1" customWidth="1"/>
    <col min="11529" max="11529" width="12.33203125" customWidth="1"/>
    <col min="11776" max="11776" width="3.77734375" customWidth="1"/>
    <col min="11777" max="11777" width="14.109375" bestFit="1" customWidth="1"/>
    <col min="11778" max="11778" width="10.6640625" customWidth="1"/>
    <col min="11779" max="11779" width="14" bestFit="1" customWidth="1"/>
    <col min="11780" max="11780" width="10.77734375" customWidth="1"/>
    <col min="11781" max="11781" width="12.109375" customWidth="1"/>
    <col min="11782" max="11782" width="13.6640625" customWidth="1"/>
    <col min="11783" max="11783" width="11.33203125" customWidth="1"/>
    <col min="11784" max="11784" width="19.6640625" bestFit="1" customWidth="1"/>
    <col min="11785" max="11785" width="12.33203125" customWidth="1"/>
    <col min="12032" max="12032" width="3.77734375" customWidth="1"/>
    <col min="12033" max="12033" width="14.109375" bestFit="1" customWidth="1"/>
    <col min="12034" max="12034" width="10.6640625" customWidth="1"/>
    <col min="12035" max="12035" width="14" bestFit="1" customWidth="1"/>
    <col min="12036" max="12036" width="10.77734375" customWidth="1"/>
    <col min="12037" max="12037" width="12.109375" customWidth="1"/>
    <col min="12038" max="12038" width="13.6640625" customWidth="1"/>
    <col min="12039" max="12039" width="11.33203125" customWidth="1"/>
    <col min="12040" max="12040" width="19.6640625" bestFit="1" customWidth="1"/>
    <col min="12041" max="12041" width="12.33203125" customWidth="1"/>
    <col min="12288" max="12288" width="3.77734375" customWidth="1"/>
    <col min="12289" max="12289" width="14.109375" bestFit="1" customWidth="1"/>
    <col min="12290" max="12290" width="10.6640625" customWidth="1"/>
    <col min="12291" max="12291" width="14" bestFit="1" customWidth="1"/>
    <col min="12292" max="12292" width="10.77734375" customWidth="1"/>
    <col min="12293" max="12293" width="12.109375" customWidth="1"/>
    <col min="12294" max="12294" width="13.6640625" customWidth="1"/>
    <col min="12295" max="12295" width="11.33203125" customWidth="1"/>
    <col min="12296" max="12296" width="19.6640625" bestFit="1" customWidth="1"/>
    <col min="12297" max="12297" width="12.33203125" customWidth="1"/>
    <col min="12544" max="12544" width="3.77734375" customWidth="1"/>
    <col min="12545" max="12545" width="14.109375" bestFit="1" customWidth="1"/>
    <col min="12546" max="12546" width="10.6640625" customWidth="1"/>
    <col min="12547" max="12547" width="14" bestFit="1" customWidth="1"/>
    <col min="12548" max="12548" width="10.77734375" customWidth="1"/>
    <col min="12549" max="12549" width="12.109375" customWidth="1"/>
    <col min="12550" max="12550" width="13.6640625" customWidth="1"/>
    <col min="12551" max="12551" width="11.33203125" customWidth="1"/>
    <col min="12552" max="12552" width="19.6640625" bestFit="1" customWidth="1"/>
    <col min="12553" max="12553" width="12.33203125" customWidth="1"/>
    <col min="12800" max="12800" width="3.77734375" customWidth="1"/>
    <col min="12801" max="12801" width="14.109375" bestFit="1" customWidth="1"/>
    <col min="12802" max="12802" width="10.6640625" customWidth="1"/>
    <col min="12803" max="12803" width="14" bestFit="1" customWidth="1"/>
    <col min="12804" max="12804" width="10.77734375" customWidth="1"/>
    <col min="12805" max="12805" width="12.109375" customWidth="1"/>
    <col min="12806" max="12806" width="13.6640625" customWidth="1"/>
    <col min="12807" max="12807" width="11.33203125" customWidth="1"/>
    <col min="12808" max="12808" width="19.6640625" bestFit="1" customWidth="1"/>
    <col min="12809" max="12809" width="12.33203125" customWidth="1"/>
    <col min="13056" max="13056" width="3.77734375" customWidth="1"/>
    <col min="13057" max="13057" width="14.109375" bestFit="1" customWidth="1"/>
    <col min="13058" max="13058" width="10.6640625" customWidth="1"/>
    <col min="13059" max="13059" width="14" bestFit="1" customWidth="1"/>
    <col min="13060" max="13060" width="10.77734375" customWidth="1"/>
    <col min="13061" max="13061" width="12.109375" customWidth="1"/>
    <col min="13062" max="13062" width="13.6640625" customWidth="1"/>
    <col min="13063" max="13063" width="11.33203125" customWidth="1"/>
    <col min="13064" max="13064" width="19.6640625" bestFit="1" customWidth="1"/>
    <col min="13065" max="13065" width="12.33203125" customWidth="1"/>
    <col min="13312" max="13312" width="3.77734375" customWidth="1"/>
    <col min="13313" max="13313" width="14.109375" bestFit="1" customWidth="1"/>
    <col min="13314" max="13314" width="10.6640625" customWidth="1"/>
    <col min="13315" max="13315" width="14" bestFit="1" customWidth="1"/>
    <col min="13316" max="13316" width="10.77734375" customWidth="1"/>
    <col min="13317" max="13317" width="12.109375" customWidth="1"/>
    <col min="13318" max="13318" width="13.6640625" customWidth="1"/>
    <col min="13319" max="13319" width="11.33203125" customWidth="1"/>
    <col min="13320" max="13320" width="19.6640625" bestFit="1" customWidth="1"/>
    <col min="13321" max="13321" width="12.33203125" customWidth="1"/>
    <col min="13568" max="13568" width="3.77734375" customWidth="1"/>
    <col min="13569" max="13569" width="14.109375" bestFit="1" customWidth="1"/>
    <col min="13570" max="13570" width="10.6640625" customWidth="1"/>
    <col min="13571" max="13571" width="14" bestFit="1" customWidth="1"/>
    <col min="13572" max="13572" width="10.77734375" customWidth="1"/>
    <col min="13573" max="13573" width="12.109375" customWidth="1"/>
    <col min="13574" max="13574" width="13.6640625" customWidth="1"/>
    <col min="13575" max="13575" width="11.33203125" customWidth="1"/>
    <col min="13576" max="13576" width="19.6640625" bestFit="1" customWidth="1"/>
    <col min="13577" max="13577" width="12.33203125" customWidth="1"/>
    <col min="13824" max="13824" width="3.77734375" customWidth="1"/>
    <col min="13825" max="13825" width="14.109375" bestFit="1" customWidth="1"/>
    <col min="13826" max="13826" width="10.6640625" customWidth="1"/>
    <col min="13827" max="13827" width="14" bestFit="1" customWidth="1"/>
    <col min="13828" max="13828" width="10.77734375" customWidth="1"/>
    <col min="13829" max="13829" width="12.109375" customWidth="1"/>
    <col min="13830" max="13830" width="13.6640625" customWidth="1"/>
    <col min="13831" max="13831" width="11.33203125" customWidth="1"/>
    <col min="13832" max="13832" width="19.6640625" bestFit="1" customWidth="1"/>
    <col min="13833" max="13833" width="12.33203125" customWidth="1"/>
    <col min="14080" max="14080" width="3.77734375" customWidth="1"/>
    <col min="14081" max="14081" width="14.109375" bestFit="1" customWidth="1"/>
    <col min="14082" max="14082" width="10.6640625" customWidth="1"/>
    <col min="14083" max="14083" width="14" bestFit="1" customWidth="1"/>
    <col min="14084" max="14084" width="10.77734375" customWidth="1"/>
    <col min="14085" max="14085" width="12.109375" customWidth="1"/>
    <col min="14086" max="14086" width="13.6640625" customWidth="1"/>
    <col min="14087" max="14087" width="11.33203125" customWidth="1"/>
    <col min="14088" max="14088" width="19.6640625" bestFit="1" customWidth="1"/>
    <col min="14089" max="14089" width="12.33203125" customWidth="1"/>
    <col min="14336" max="14336" width="3.77734375" customWidth="1"/>
    <col min="14337" max="14337" width="14.109375" bestFit="1" customWidth="1"/>
    <col min="14338" max="14338" width="10.6640625" customWidth="1"/>
    <col min="14339" max="14339" width="14" bestFit="1" customWidth="1"/>
    <col min="14340" max="14340" width="10.77734375" customWidth="1"/>
    <col min="14341" max="14341" width="12.109375" customWidth="1"/>
    <col min="14342" max="14342" width="13.6640625" customWidth="1"/>
    <col min="14343" max="14343" width="11.33203125" customWidth="1"/>
    <col min="14344" max="14344" width="19.6640625" bestFit="1" customWidth="1"/>
    <col min="14345" max="14345" width="12.33203125" customWidth="1"/>
    <col min="14592" max="14592" width="3.77734375" customWidth="1"/>
    <col min="14593" max="14593" width="14.109375" bestFit="1" customWidth="1"/>
    <col min="14594" max="14594" width="10.6640625" customWidth="1"/>
    <col min="14595" max="14595" width="14" bestFit="1" customWidth="1"/>
    <col min="14596" max="14596" width="10.77734375" customWidth="1"/>
    <col min="14597" max="14597" width="12.109375" customWidth="1"/>
    <col min="14598" max="14598" width="13.6640625" customWidth="1"/>
    <col min="14599" max="14599" width="11.33203125" customWidth="1"/>
    <col min="14600" max="14600" width="19.6640625" bestFit="1" customWidth="1"/>
    <col min="14601" max="14601" width="12.33203125" customWidth="1"/>
    <col min="14848" max="14848" width="3.77734375" customWidth="1"/>
    <col min="14849" max="14849" width="14.109375" bestFit="1" customWidth="1"/>
    <col min="14850" max="14850" width="10.6640625" customWidth="1"/>
    <col min="14851" max="14851" width="14" bestFit="1" customWidth="1"/>
    <col min="14852" max="14852" width="10.77734375" customWidth="1"/>
    <col min="14853" max="14853" width="12.109375" customWidth="1"/>
    <col min="14854" max="14854" width="13.6640625" customWidth="1"/>
    <col min="14855" max="14855" width="11.33203125" customWidth="1"/>
    <col min="14856" max="14856" width="19.6640625" bestFit="1" customWidth="1"/>
    <col min="14857" max="14857" width="12.33203125" customWidth="1"/>
    <col min="15104" max="15104" width="3.77734375" customWidth="1"/>
    <col min="15105" max="15105" width="14.109375" bestFit="1" customWidth="1"/>
    <col min="15106" max="15106" width="10.6640625" customWidth="1"/>
    <col min="15107" max="15107" width="14" bestFit="1" customWidth="1"/>
    <col min="15108" max="15108" width="10.77734375" customWidth="1"/>
    <col min="15109" max="15109" width="12.109375" customWidth="1"/>
    <col min="15110" max="15110" width="13.6640625" customWidth="1"/>
    <col min="15111" max="15111" width="11.33203125" customWidth="1"/>
    <col min="15112" max="15112" width="19.6640625" bestFit="1" customWidth="1"/>
    <col min="15113" max="15113" width="12.33203125" customWidth="1"/>
    <col min="15360" max="15360" width="3.77734375" customWidth="1"/>
    <col min="15361" max="15361" width="14.109375" bestFit="1" customWidth="1"/>
    <col min="15362" max="15362" width="10.6640625" customWidth="1"/>
    <col min="15363" max="15363" width="14" bestFit="1" customWidth="1"/>
    <col min="15364" max="15364" width="10.77734375" customWidth="1"/>
    <col min="15365" max="15365" width="12.109375" customWidth="1"/>
    <col min="15366" max="15366" width="13.6640625" customWidth="1"/>
    <col min="15367" max="15367" width="11.33203125" customWidth="1"/>
    <col min="15368" max="15368" width="19.6640625" bestFit="1" customWidth="1"/>
    <col min="15369" max="15369" width="12.33203125" customWidth="1"/>
    <col min="15616" max="15616" width="3.77734375" customWidth="1"/>
    <col min="15617" max="15617" width="14.109375" bestFit="1" customWidth="1"/>
    <col min="15618" max="15618" width="10.6640625" customWidth="1"/>
    <col min="15619" max="15619" width="14" bestFit="1" customWidth="1"/>
    <col min="15620" max="15620" width="10.77734375" customWidth="1"/>
    <col min="15621" max="15621" width="12.109375" customWidth="1"/>
    <col min="15622" max="15622" width="13.6640625" customWidth="1"/>
    <col min="15623" max="15623" width="11.33203125" customWidth="1"/>
    <col min="15624" max="15624" width="19.6640625" bestFit="1" customWidth="1"/>
    <col min="15625" max="15625" width="12.33203125" customWidth="1"/>
    <col min="15872" max="15872" width="3.77734375" customWidth="1"/>
    <col min="15873" max="15873" width="14.109375" bestFit="1" customWidth="1"/>
    <col min="15874" max="15874" width="10.6640625" customWidth="1"/>
    <col min="15875" max="15875" width="14" bestFit="1" customWidth="1"/>
    <col min="15876" max="15876" width="10.77734375" customWidth="1"/>
    <col min="15877" max="15877" width="12.109375" customWidth="1"/>
    <col min="15878" max="15878" width="13.6640625" customWidth="1"/>
    <col min="15879" max="15879" width="11.33203125" customWidth="1"/>
    <col min="15880" max="15880" width="19.6640625" bestFit="1" customWidth="1"/>
    <col min="15881" max="15881" width="12.33203125" customWidth="1"/>
    <col min="16128" max="16128" width="3.77734375" customWidth="1"/>
    <col min="16129" max="16129" width="14.109375" bestFit="1" customWidth="1"/>
    <col min="16130" max="16130" width="10.6640625" customWidth="1"/>
    <col min="16131" max="16131" width="14" bestFit="1" customWidth="1"/>
    <col min="16132" max="16132" width="10.77734375" customWidth="1"/>
    <col min="16133" max="16133" width="12.109375" customWidth="1"/>
    <col min="16134" max="16134" width="13.6640625" customWidth="1"/>
    <col min="16135" max="16135" width="11.33203125" customWidth="1"/>
    <col min="16136" max="16136" width="19.6640625" bestFit="1" customWidth="1"/>
    <col min="16137" max="16137" width="12.33203125" customWidth="1"/>
  </cols>
  <sheetData>
    <row r="1" spans="1:11" ht="33.6" x14ac:dyDescent="0.45">
      <c r="A1" s="147" t="s">
        <v>23</v>
      </c>
      <c r="B1" s="148" t="s">
        <v>308</v>
      </c>
      <c r="C1" s="148" t="s">
        <v>309</v>
      </c>
      <c r="D1" s="148" t="s">
        <v>310</v>
      </c>
    </row>
    <row r="2" spans="1:11" x14ac:dyDescent="0.45">
      <c r="A2" s="12">
        <v>1</v>
      </c>
      <c r="B2" s="12" t="s">
        <v>311</v>
      </c>
      <c r="C2" s="7">
        <v>1500</v>
      </c>
      <c r="D2" s="7"/>
    </row>
    <row r="3" spans="1:11" x14ac:dyDescent="0.45">
      <c r="A3" s="12">
        <v>2</v>
      </c>
      <c r="B3" s="12" t="s">
        <v>312</v>
      </c>
      <c r="C3" s="7">
        <v>450</v>
      </c>
      <c r="D3" s="7"/>
    </row>
    <row r="4" spans="1:11" x14ac:dyDescent="0.45">
      <c r="A4" s="12">
        <v>3</v>
      </c>
      <c r="B4" s="12" t="s">
        <v>395</v>
      </c>
      <c r="C4" s="7">
        <v>1000</v>
      </c>
      <c r="D4" s="7"/>
    </row>
    <row r="5" spans="1:11" x14ac:dyDescent="0.45">
      <c r="A5" s="12">
        <v>4</v>
      </c>
      <c r="B5" s="12" t="s">
        <v>313</v>
      </c>
      <c r="C5" s="7">
        <v>1450</v>
      </c>
      <c r="D5" s="7"/>
    </row>
    <row r="6" spans="1:11" x14ac:dyDescent="0.45">
      <c r="A6" s="12">
        <v>5</v>
      </c>
      <c r="B6" s="12" t="s">
        <v>314</v>
      </c>
      <c r="C6" s="7">
        <v>1200</v>
      </c>
      <c r="D6" s="7"/>
    </row>
    <row r="9" spans="1:11" s="34" customFormat="1" ht="64.2" customHeight="1" x14ac:dyDescent="0.5">
      <c r="A9" s="261" t="s">
        <v>394</v>
      </c>
      <c r="B9" s="261"/>
      <c r="C9" s="261"/>
      <c r="D9" s="261"/>
      <c r="E9" s="1"/>
      <c r="F9" s="1"/>
      <c r="G9" s="1"/>
      <c r="H9" s="1"/>
      <c r="I9" s="1"/>
      <c r="J9" s="1"/>
      <c r="K9" s="1"/>
    </row>
    <row r="10" spans="1:11" s="34" customFormat="1" ht="21" x14ac:dyDescent="0.5">
      <c r="E10" s="1"/>
      <c r="F10" s="1"/>
      <c r="G10" s="1"/>
      <c r="H10" s="1"/>
      <c r="I10" s="1"/>
      <c r="J10" s="1"/>
      <c r="K10" s="1"/>
    </row>
    <row r="11" spans="1:11" s="1" customFormat="1" ht="23.4" customHeight="1" x14ac:dyDescent="0.45">
      <c r="A11" s="264" t="s">
        <v>72</v>
      </c>
      <c r="B11" s="264"/>
      <c r="C11" s="264"/>
      <c r="D11" s="264"/>
    </row>
    <row r="12" spans="1:11" s="1" customFormat="1" ht="21" x14ac:dyDescent="0.45"/>
    <row r="13" spans="1:11" s="1" customFormat="1" ht="26.4" x14ac:dyDescent="0.45">
      <c r="A13" s="262" t="s">
        <v>115</v>
      </c>
      <c r="B13" s="262"/>
      <c r="C13" s="262"/>
      <c r="D13" s="262"/>
    </row>
    <row r="14" spans="1:11" ht="32.25" customHeight="1" x14ac:dyDescent="0.45"/>
    <row r="15" spans="1:11" ht="33.6" x14ac:dyDescent="0.45">
      <c r="A15" s="145" t="s">
        <v>23</v>
      </c>
      <c r="B15" s="146" t="s">
        <v>308</v>
      </c>
      <c r="C15" s="146" t="s">
        <v>309</v>
      </c>
      <c r="D15" s="146" t="s">
        <v>310</v>
      </c>
    </row>
    <row r="16" spans="1:11" x14ac:dyDescent="0.45">
      <c r="A16" s="12">
        <v>1</v>
      </c>
      <c r="B16" s="12" t="s">
        <v>311</v>
      </c>
      <c r="C16" s="7">
        <v>1500</v>
      </c>
      <c r="D16" s="7">
        <f>C16-C16*20%</f>
        <v>1200</v>
      </c>
    </row>
    <row r="17" spans="1:4" x14ac:dyDescent="0.45">
      <c r="A17" s="12">
        <v>2</v>
      </c>
      <c r="B17" s="12" t="s">
        <v>312</v>
      </c>
      <c r="C17" s="7">
        <v>450</v>
      </c>
      <c r="D17" s="7">
        <f t="shared" ref="D17:D20" si="0">C17-C17*20%</f>
        <v>360</v>
      </c>
    </row>
    <row r="18" spans="1:4" x14ac:dyDescent="0.45">
      <c r="A18" s="12">
        <v>3</v>
      </c>
      <c r="B18" s="12" t="s">
        <v>395</v>
      </c>
      <c r="C18" s="7">
        <v>1000</v>
      </c>
      <c r="D18" s="7">
        <f t="shared" si="0"/>
        <v>800</v>
      </c>
    </row>
    <row r="19" spans="1:4" x14ac:dyDescent="0.45">
      <c r="A19" s="12">
        <v>4</v>
      </c>
      <c r="B19" s="12" t="s">
        <v>313</v>
      </c>
      <c r="C19" s="7">
        <v>1450</v>
      </c>
      <c r="D19" s="7">
        <f t="shared" si="0"/>
        <v>1160</v>
      </c>
    </row>
    <row r="20" spans="1:4" x14ac:dyDescent="0.45">
      <c r="A20" s="12">
        <v>5</v>
      </c>
      <c r="B20" s="12" t="s">
        <v>314</v>
      </c>
      <c r="C20" s="7">
        <v>1200</v>
      </c>
      <c r="D20" s="7">
        <f t="shared" si="0"/>
        <v>960</v>
      </c>
    </row>
  </sheetData>
  <mergeCells count="3">
    <mergeCell ref="A9:D9"/>
    <mergeCell ref="A13:D13"/>
    <mergeCell ref="A11:D11"/>
  </mergeCells>
  <hyperlinks>
    <hyperlink ref="A11:C11" location="სარჩევი!A1" display="სარჩევში დაბრუნება"/>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15"/>
  <dimension ref="A1:N35"/>
  <sheetViews>
    <sheetView tabSelected="1" topLeftCell="A13" zoomScaleNormal="100" workbookViewId="0">
      <selection activeCell="E27" sqref="E27"/>
    </sheetView>
  </sheetViews>
  <sheetFormatPr defaultColWidth="8.88671875" defaultRowHeight="18.600000000000001" x14ac:dyDescent="0.5"/>
  <cols>
    <col min="1" max="1" width="17.33203125" style="34" customWidth="1"/>
    <col min="2" max="2" width="23.6640625" style="34" customWidth="1"/>
    <col min="3" max="3" width="13.33203125" style="34" bestFit="1" customWidth="1"/>
    <col min="4" max="4" width="8.88671875" style="34"/>
    <col min="5" max="5" width="19.6640625" style="34" customWidth="1"/>
    <col min="6" max="6" width="12.6640625" style="34" customWidth="1"/>
    <col min="7" max="16384" width="8.88671875" style="34"/>
  </cols>
  <sheetData>
    <row r="1" spans="1:6" ht="55.8" x14ac:dyDescent="0.5">
      <c r="A1" s="61" t="s">
        <v>17</v>
      </c>
      <c r="B1" s="61" t="s">
        <v>18</v>
      </c>
      <c r="C1" s="61" t="s">
        <v>73</v>
      </c>
      <c r="E1" s="120" t="s">
        <v>24</v>
      </c>
      <c r="F1" s="120" t="s">
        <v>257</v>
      </c>
    </row>
    <row r="2" spans="1:6" x14ac:dyDescent="0.5">
      <c r="A2" s="64">
        <v>4</v>
      </c>
      <c r="B2" s="64">
        <v>10</v>
      </c>
      <c r="C2" s="64"/>
      <c r="E2" s="49" t="s">
        <v>255</v>
      </c>
      <c r="F2" s="49">
        <v>0.8</v>
      </c>
    </row>
    <row r="3" spans="1:6" x14ac:dyDescent="0.5">
      <c r="A3" s="64">
        <v>5</v>
      </c>
      <c r="B3" s="64">
        <v>12</v>
      </c>
      <c r="C3" s="120"/>
      <c r="E3" s="49" t="s">
        <v>256</v>
      </c>
      <c r="F3" s="49">
        <v>1.1000000000000001</v>
      </c>
    </row>
    <row r="4" spans="1:6" x14ac:dyDescent="0.5">
      <c r="A4" s="64">
        <v>1</v>
      </c>
      <c r="B4" s="64">
        <v>5</v>
      </c>
      <c r="C4" s="120"/>
    </row>
    <row r="5" spans="1:6" x14ac:dyDescent="0.5">
      <c r="A5" s="64">
        <v>5</v>
      </c>
      <c r="B5" s="64">
        <v>9</v>
      </c>
      <c r="C5" s="120"/>
    </row>
    <row r="6" spans="1:6" x14ac:dyDescent="0.5">
      <c r="A6" s="64">
        <v>4</v>
      </c>
      <c r="B6" s="64">
        <v>8</v>
      </c>
      <c r="C6" s="120"/>
    </row>
    <row r="7" spans="1:6" x14ac:dyDescent="0.5">
      <c r="A7" s="64">
        <v>7</v>
      </c>
      <c r="B7" s="64">
        <v>7</v>
      </c>
      <c r="C7" s="120"/>
    </row>
    <row r="8" spans="1:6" x14ac:dyDescent="0.5">
      <c r="A8" s="64">
        <v>1</v>
      </c>
      <c r="B8" s="64">
        <v>41</v>
      </c>
      <c r="C8" s="120"/>
    </row>
    <row r="9" spans="1:6" x14ac:dyDescent="0.5">
      <c r="A9" s="64">
        <v>2</v>
      </c>
      <c r="B9" s="64">
        <v>20</v>
      </c>
      <c r="C9" s="120"/>
    </row>
    <row r="10" spans="1:6" x14ac:dyDescent="0.5">
      <c r="A10" s="64">
        <v>5</v>
      </c>
      <c r="B10" s="64">
        <v>15</v>
      </c>
      <c r="C10" s="120"/>
    </row>
    <row r="11" spans="1:6" x14ac:dyDescent="0.5">
      <c r="A11" s="64">
        <v>9</v>
      </c>
      <c r="B11" s="64">
        <v>10</v>
      </c>
      <c r="C11" s="120"/>
    </row>
    <row r="12" spans="1:6" x14ac:dyDescent="0.5">
      <c r="A12" s="64">
        <v>8</v>
      </c>
      <c r="B12" s="64">
        <v>5</v>
      </c>
      <c r="C12" s="120"/>
    </row>
    <row r="14" spans="1:6" ht="68.400000000000006" customHeight="1" x14ac:dyDescent="0.5">
      <c r="A14" s="266" t="s">
        <v>550</v>
      </c>
      <c r="B14" s="261"/>
      <c r="C14" s="261"/>
      <c r="D14" s="261"/>
      <c r="E14" s="261"/>
      <c r="F14" s="261"/>
    </row>
    <row r="16" spans="1:6" s="1" customFormat="1" ht="24" customHeight="1" x14ac:dyDescent="0.65">
      <c r="A16" s="267" t="s">
        <v>72</v>
      </c>
      <c r="B16" s="267"/>
      <c r="C16" s="267"/>
      <c r="D16" s="267"/>
      <c r="E16" s="267"/>
      <c r="F16" s="267"/>
    </row>
    <row r="17" spans="1:14" s="30" customFormat="1" x14ac:dyDescent="0.5"/>
    <row r="18" spans="1:14" s="1" customFormat="1" ht="26.4" x14ac:dyDescent="0.65">
      <c r="A18" s="265" t="s">
        <v>115</v>
      </c>
      <c r="B18" s="265"/>
      <c r="C18" s="265"/>
      <c r="D18" s="265"/>
      <c r="E18" s="265"/>
      <c r="F18" s="265"/>
      <c r="G18" s="30"/>
      <c r="H18" s="30"/>
      <c r="I18" s="30"/>
      <c r="J18" s="30"/>
      <c r="K18" s="30"/>
      <c r="L18" s="30"/>
      <c r="M18" s="30"/>
      <c r="N18" s="30"/>
    </row>
    <row r="20" spans="1:14" s="35" customFormat="1" ht="55.8" x14ac:dyDescent="0.5">
      <c r="A20" s="36" t="s">
        <v>17</v>
      </c>
      <c r="B20" s="36" t="s">
        <v>18</v>
      </c>
      <c r="C20" s="37" t="s">
        <v>73</v>
      </c>
      <c r="E20" s="120" t="s">
        <v>24</v>
      </c>
      <c r="F20" s="120" t="s">
        <v>257</v>
      </c>
    </row>
    <row r="21" spans="1:14" x14ac:dyDescent="0.5">
      <c r="A21" s="31">
        <v>4</v>
      </c>
      <c r="B21" s="31">
        <v>10</v>
      </c>
      <c r="C21" s="73">
        <f>A21*$F$21+B21*$F$22</f>
        <v>14.2</v>
      </c>
      <c r="E21" s="49" t="s">
        <v>255</v>
      </c>
      <c r="F21" s="49">
        <v>0.8</v>
      </c>
    </row>
    <row r="22" spans="1:14" x14ac:dyDescent="0.5">
      <c r="A22" s="31">
        <v>5</v>
      </c>
      <c r="B22" s="31">
        <v>12</v>
      </c>
      <c r="C22" s="73">
        <f t="shared" ref="C22:C31" si="0">A22*$F$21+B22*$F$22</f>
        <v>17.200000000000003</v>
      </c>
      <c r="E22" s="49" t="s">
        <v>256</v>
      </c>
      <c r="F22" s="49">
        <v>1.1000000000000001</v>
      </c>
    </row>
    <row r="23" spans="1:14" x14ac:dyDescent="0.5">
      <c r="A23" s="31">
        <v>1</v>
      </c>
      <c r="B23" s="31">
        <v>5</v>
      </c>
      <c r="C23" s="73">
        <f t="shared" si="0"/>
        <v>6.3</v>
      </c>
    </row>
    <row r="24" spans="1:14" x14ac:dyDescent="0.5">
      <c r="A24" s="31">
        <v>5</v>
      </c>
      <c r="B24" s="31">
        <v>9</v>
      </c>
      <c r="C24" s="73">
        <f t="shared" si="0"/>
        <v>13.9</v>
      </c>
    </row>
    <row r="25" spans="1:14" x14ac:dyDescent="0.5">
      <c r="A25" s="31">
        <v>4</v>
      </c>
      <c r="B25" s="31">
        <v>8</v>
      </c>
      <c r="C25" s="73">
        <f t="shared" si="0"/>
        <v>12</v>
      </c>
    </row>
    <row r="26" spans="1:14" x14ac:dyDescent="0.5">
      <c r="A26" s="31">
        <v>7</v>
      </c>
      <c r="B26" s="31">
        <v>7</v>
      </c>
      <c r="C26" s="73">
        <f t="shared" si="0"/>
        <v>13.3</v>
      </c>
    </row>
    <row r="27" spans="1:14" x14ac:dyDescent="0.5">
      <c r="A27" s="31">
        <v>1</v>
      </c>
      <c r="B27" s="31">
        <v>41</v>
      </c>
      <c r="C27" s="73">
        <f t="shared" si="0"/>
        <v>45.9</v>
      </c>
    </row>
    <row r="28" spans="1:14" x14ac:dyDescent="0.5">
      <c r="A28" s="31">
        <v>2</v>
      </c>
      <c r="B28" s="31">
        <v>20</v>
      </c>
      <c r="C28" s="73">
        <f t="shared" si="0"/>
        <v>23.6</v>
      </c>
    </row>
    <row r="29" spans="1:14" x14ac:dyDescent="0.5">
      <c r="A29" s="31">
        <v>5</v>
      </c>
      <c r="B29" s="31">
        <v>15</v>
      </c>
      <c r="C29" s="73">
        <f t="shared" si="0"/>
        <v>20.5</v>
      </c>
    </row>
    <row r="30" spans="1:14" x14ac:dyDescent="0.5">
      <c r="A30" s="31">
        <v>9</v>
      </c>
      <c r="B30" s="31">
        <v>10</v>
      </c>
      <c r="C30" s="73">
        <f t="shared" si="0"/>
        <v>18.2</v>
      </c>
    </row>
    <row r="31" spans="1:14" x14ac:dyDescent="0.5">
      <c r="A31" s="31">
        <v>8</v>
      </c>
      <c r="B31" s="31">
        <v>5</v>
      </c>
      <c r="C31" s="73">
        <f t="shared" si="0"/>
        <v>11.9</v>
      </c>
    </row>
    <row r="34" spans="1:1" x14ac:dyDescent="0.5">
      <c r="A34" s="20"/>
    </row>
    <row r="35" spans="1:1" x14ac:dyDescent="0.5">
      <c r="A35" s="20"/>
    </row>
  </sheetData>
  <mergeCells count="3">
    <mergeCell ref="A14:F14"/>
    <mergeCell ref="A18:F18"/>
    <mergeCell ref="A16:F16"/>
  </mergeCells>
  <hyperlinks>
    <hyperlink ref="A16:C16" location="სარჩევი!A1" display="სარჩევში დაბრუნება"/>
  </hyperlink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11" sqref="A11:F11"/>
    </sheetView>
  </sheetViews>
  <sheetFormatPr defaultRowHeight="16.8" x14ac:dyDescent="0.45"/>
  <cols>
    <col min="1" max="1" width="3.77734375" customWidth="1"/>
    <col min="2" max="2" width="23.21875" customWidth="1"/>
    <col min="3" max="3" width="14.33203125" customWidth="1"/>
    <col min="4" max="6" width="19.6640625" customWidth="1"/>
    <col min="253" max="253" width="3.77734375" customWidth="1"/>
    <col min="254" max="254" width="14.109375" bestFit="1" customWidth="1"/>
    <col min="255" max="255" width="10.6640625" customWidth="1"/>
    <col min="256" max="256" width="14" bestFit="1" customWidth="1"/>
    <col min="257" max="257" width="10.77734375" customWidth="1"/>
    <col min="258" max="258" width="12.109375" customWidth="1"/>
    <col min="259" max="259" width="13.6640625" customWidth="1"/>
    <col min="260" max="260" width="11.33203125" customWidth="1"/>
    <col min="261" max="261" width="19.6640625" bestFit="1" customWidth="1"/>
    <col min="262" max="262" width="12.33203125" customWidth="1"/>
    <col min="509" max="509" width="3.77734375" customWidth="1"/>
    <col min="510" max="510" width="14.109375" bestFit="1" customWidth="1"/>
    <col min="511" max="511" width="10.6640625" customWidth="1"/>
    <col min="512" max="512" width="14" bestFit="1" customWidth="1"/>
    <col min="513" max="513" width="10.77734375" customWidth="1"/>
    <col min="514" max="514" width="12.109375" customWidth="1"/>
    <col min="515" max="515" width="13.6640625" customWidth="1"/>
    <col min="516" max="516" width="11.33203125" customWidth="1"/>
    <col min="517" max="517" width="19.6640625" bestFit="1" customWidth="1"/>
    <col min="518" max="518" width="12.33203125" customWidth="1"/>
    <col min="765" max="765" width="3.77734375" customWidth="1"/>
    <col min="766" max="766" width="14.109375" bestFit="1" customWidth="1"/>
    <col min="767" max="767" width="10.6640625" customWidth="1"/>
    <col min="768" max="768" width="14" bestFit="1" customWidth="1"/>
    <col min="769" max="769" width="10.77734375" customWidth="1"/>
    <col min="770" max="770" width="12.109375" customWidth="1"/>
    <col min="771" max="771" width="13.6640625" customWidth="1"/>
    <col min="772" max="772" width="11.33203125" customWidth="1"/>
    <col min="773" max="773" width="19.6640625" bestFit="1" customWidth="1"/>
    <col min="774" max="774" width="12.33203125" customWidth="1"/>
    <col min="1021" max="1021" width="3.77734375" customWidth="1"/>
    <col min="1022" max="1022" width="14.109375" bestFit="1" customWidth="1"/>
    <col min="1023" max="1023" width="10.6640625" customWidth="1"/>
    <col min="1024" max="1024" width="14" bestFit="1" customWidth="1"/>
    <col min="1025" max="1025" width="10.77734375" customWidth="1"/>
    <col min="1026" max="1026" width="12.109375" customWidth="1"/>
    <col min="1027" max="1027" width="13.6640625" customWidth="1"/>
    <col min="1028" max="1028" width="11.33203125" customWidth="1"/>
    <col min="1029" max="1029" width="19.6640625" bestFit="1" customWidth="1"/>
    <col min="1030" max="1030" width="12.33203125" customWidth="1"/>
    <col min="1277" max="1277" width="3.77734375" customWidth="1"/>
    <col min="1278" max="1278" width="14.109375" bestFit="1" customWidth="1"/>
    <col min="1279" max="1279" width="10.6640625" customWidth="1"/>
    <col min="1280" max="1280" width="14" bestFit="1" customWidth="1"/>
    <col min="1281" max="1281" width="10.77734375" customWidth="1"/>
    <col min="1282" max="1282" width="12.109375" customWidth="1"/>
    <col min="1283" max="1283" width="13.6640625" customWidth="1"/>
    <col min="1284" max="1284" width="11.33203125" customWidth="1"/>
    <col min="1285" max="1285" width="19.6640625" bestFit="1" customWidth="1"/>
    <col min="1286" max="1286" width="12.33203125" customWidth="1"/>
    <col min="1533" max="1533" width="3.77734375" customWidth="1"/>
    <col min="1534" max="1534" width="14.109375" bestFit="1" customWidth="1"/>
    <col min="1535" max="1535" width="10.6640625" customWidth="1"/>
    <col min="1536" max="1536" width="14" bestFit="1" customWidth="1"/>
    <col min="1537" max="1537" width="10.77734375" customWidth="1"/>
    <col min="1538" max="1538" width="12.109375" customWidth="1"/>
    <col min="1539" max="1539" width="13.6640625" customWidth="1"/>
    <col min="1540" max="1540" width="11.33203125" customWidth="1"/>
    <col min="1541" max="1541" width="19.6640625" bestFit="1" customWidth="1"/>
    <col min="1542" max="1542" width="12.33203125" customWidth="1"/>
    <col min="1789" max="1789" width="3.77734375" customWidth="1"/>
    <col min="1790" max="1790" width="14.109375" bestFit="1" customWidth="1"/>
    <col min="1791" max="1791" width="10.6640625" customWidth="1"/>
    <col min="1792" max="1792" width="14" bestFit="1" customWidth="1"/>
    <col min="1793" max="1793" width="10.77734375" customWidth="1"/>
    <col min="1794" max="1794" width="12.109375" customWidth="1"/>
    <col min="1795" max="1795" width="13.6640625" customWidth="1"/>
    <col min="1796" max="1796" width="11.33203125" customWidth="1"/>
    <col min="1797" max="1797" width="19.6640625" bestFit="1" customWidth="1"/>
    <col min="1798" max="1798" width="12.33203125" customWidth="1"/>
    <col min="2045" max="2045" width="3.77734375" customWidth="1"/>
    <col min="2046" max="2046" width="14.109375" bestFit="1" customWidth="1"/>
    <col min="2047" max="2047" width="10.6640625" customWidth="1"/>
    <col min="2048" max="2048" width="14" bestFit="1" customWidth="1"/>
    <col min="2049" max="2049" width="10.77734375" customWidth="1"/>
    <col min="2050" max="2050" width="12.109375" customWidth="1"/>
    <col min="2051" max="2051" width="13.6640625" customWidth="1"/>
    <col min="2052" max="2052" width="11.33203125" customWidth="1"/>
    <col min="2053" max="2053" width="19.6640625" bestFit="1" customWidth="1"/>
    <col min="2054" max="2054" width="12.33203125" customWidth="1"/>
    <col min="2301" max="2301" width="3.77734375" customWidth="1"/>
    <col min="2302" max="2302" width="14.109375" bestFit="1" customWidth="1"/>
    <col min="2303" max="2303" width="10.6640625" customWidth="1"/>
    <col min="2304" max="2304" width="14" bestFit="1" customWidth="1"/>
    <col min="2305" max="2305" width="10.77734375" customWidth="1"/>
    <col min="2306" max="2306" width="12.109375" customWidth="1"/>
    <col min="2307" max="2307" width="13.6640625" customWidth="1"/>
    <col min="2308" max="2308" width="11.33203125" customWidth="1"/>
    <col min="2309" max="2309" width="19.6640625" bestFit="1" customWidth="1"/>
    <col min="2310" max="2310" width="12.33203125" customWidth="1"/>
    <col min="2557" max="2557" width="3.77734375" customWidth="1"/>
    <col min="2558" max="2558" width="14.109375" bestFit="1" customWidth="1"/>
    <col min="2559" max="2559" width="10.6640625" customWidth="1"/>
    <col min="2560" max="2560" width="14" bestFit="1" customWidth="1"/>
    <col min="2561" max="2561" width="10.77734375" customWidth="1"/>
    <col min="2562" max="2562" width="12.109375" customWidth="1"/>
    <col min="2563" max="2563" width="13.6640625" customWidth="1"/>
    <col min="2564" max="2564" width="11.33203125" customWidth="1"/>
    <col min="2565" max="2565" width="19.6640625" bestFit="1" customWidth="1"/>
    <col min="2566" max="2566" width="12.33203125" customWidth="1"/>
    <col min="2813" max="2813" width="3.77734375" customWidth="1"/>
    <col min="2814" max="2814" width="14.109375" bestFit="1" customWidth="1"/>
    <col min="2815" max="2815" width="10.6640625" customWidth="1"/>
    <col min="2816" max="2816" width="14" bestFit="1" customWidth="1"/>
    <col min="2817" max="2817" width="10.77734375" customWidth="1"/>
    <col min="2818" max="2818" width="12.109375" customWidth="1"/>
    <col min="2819" max="2819" width="13.6640625" customWidth="1"/>
    <col min="2820" max="2820" width="11.33203125" customWidth="1"/>
    <col min="2821" max="2821" width="19.6640625" bestFit="1" customWidth="1"/>
    <col min="2822" max="2822" width="12.33203125" customWidth="1"/>
    <col min="3069" max="3069" width="3.77734375" customWidth="1"/>
    <col min="3070" max="3070" width="14.109375" bestFit="1" customWidth="1"/>
    <col min="3071" max="3071" width="10.6640625" customWidth="1"/>
    <col min="3072" max="3072" width="14" bestFit="1" customWidth="1"/>
    <col min="3073" max="3073" width="10.77734375" customWidth="1"/>
    <col min="3074" max="3074" width="12.109375" customWidth="1"/>
    <col min="3075" max="3075" width="13.6640625" customWidth="1"/>
    <col min="3076" max="3076" width="11.33203125" customWidth="1"/>
    <col min="3077" max="3077" width="19.6640625" bestFit="1" customWidth="1"/>
    <col min="3078" max="3078" width="12.33203125" customWidth="1"/>
    <col min="3325" max="3325" width="3.77734375" customWidth="1"/>
    <col min="3326" max="3326" width="14.109375" bestFit="1" customWidth="1"/>
    <col min="3327" max="3327" width="10.6640625" customWidth="1"/>
    <col min="3328" max="3328" width="14" bestFit="1" customWidth="1"/>
    <col min="3329" max="3329" width="10.77734375" customWidth="1"/>
    <col min="3330" max="3330" width="12.109375" customWidth="1"/>
    <col min="3331" max="3331" width="13.6640625" customWidth="1"/>
    <col min="3332" max="3332" width="11.33203125" customWidth="1"/>
    <col min="3333" max="3333" width="19.6640625" bestFit="1" customWidth="1"/>
    <col min="3334" max="3334" width="12.33203125" customWidth="1"/>
    <col min="3581" max="3581" width="3.77734375" customWidth="1"/>
    <col min="3582" max="3582" width="14.109375" bestFit="1" customWidth="1"/>
    <col min="3583" max="3583" width="10.6640625" customWidth="1"/>
    <col min="3584" max="3584" width="14" bestFit="1" customWidth="1"/>
    <col min="3585" max="3585" width="10.77734375" customWidth="1"/>
    <col min="3586" max="3586" width="12.109375" customWidth="1"/>
    <col min="3587" max="3587" width="13.6640625" customWidth="1"/>
    <col min="3588" max="3588" width="11.33203125" customWidth="1"/>
    <col min="3589" max="3589" width="19.6640625" bestFit="1" customWidth="1"/>
    <col min="3590" max="3590" width="12.33203125" customWidth="1"/>
    <col min="3837" max="3837" width="3.77734375" customWidth="1"/>
    <col min="3838" max="3838" width="14.109375" bestFit="1" customWidth="1"/>
    <col min="3839" max="3839" width="10.6640625" customWidth="1"/>
    <col min="3840" max="3840" width="14" bestFit="1" customWidth="1"/>
    <col min="3841" max="3841" width="10.77734375" customWidth="1"/>
    <col min="3842" max="3842" width="12.109375" customWidth="1"/>
    <col min="3843" max="3843" width="13.6640625" customWidth="1"/>
    <col min="3844" max="3844" width="11.33203125" customWidth="1"/>
    <col min="3845" max="3845" width="19.6640625" bestFit="1" customWidth="1"/>
    <col min="3846" max="3846" width="12.33203125" customWidth="1"/>
    <col min="4093" max="4093" width="3.77734375" customWidth="1"/>
    <col min="4094" max="4094" width="14.109375" bestFit="1" customWidth="1"/>
    <col min="4095" max="4095" width="10.6640625" customWidth="1"/>
    <col min="4096" max="4096" width="14" bestFit="1" customWidth="1"/>
    <col min="4097" max="4097" width="10.77734375" customWidth="1"/>
    <col min="4098" max="4098" width="12.109375" customWidth="1"/>
    <col min="4099" max="4099" width="13.6640625" customWidth="1"/>
    <col min="4100" max="4100" width="11.33203125" customWidth="1"/>
    <col min="4101" max="4101" width="19.6640625" bestFit="1" customWidth="1"/>
    <col min="4102" max="4102" width="12.33203125" customWidth="1"/>
    <col min="4349" max="4349" width="3.77734375" customWidth="1"/>
    <col min="4350" max="4350" width="14.109375" bestFit="1" customWidth="1"/>
    <col min="4351" max="4351" width="10.6640625" customWidth="1"/>
    <col min="4352" max="4352" width="14" bestFit="1" customWidth="1"/>
    <col min="4353" max="4353" width="10.77734375" customWidth="1"/>
    <col min="4354" max="4354" width="12.109375" customWidth="1"/>
    <col min="4355" max="4355" width="13.6640625" customWidth="1"/>
    <col min="4356" max="4356" width="11.33203125" customWidth="1"/>
    <col min="4357" max="4357" width="19.6640625" bestFit="1" customWidth="1"/>
    <col min="4358" max="4358" width="12.33203125" customWidth="1"/>
    <col min="4605" max="4605" width="3.77734375" customWidth="1"/>
    <col min="4606" max="4606" width="14.109375" bestFit="1" customWidth="1"/>
    <col min="4607" max="4607" width="10.6640625" customWidth="1"/>
    <col min="4608" max="4608" width="14" bestFit="1" customWidth="1"/>
    <col min="4609" max="4609" width="10.77734375" customWidth="1"/>
    <col min="4610" max="4610" width="12.109375" customWidth="1"/>
    <col min="4611" max="4611" width="13.6640625" customWidth="1"/>
    <col min="4612" max="4612" width="11.33203125" customWidth="1"/>
    <col min="4613" max="4613" width="19.6640625" bestFit="1" customWidth="1"/>
    <col min="4614" max="4614" width="12.33203125" customWidth="1"/>
    <col min="4861" max="4861" width="3.77734375" customWidth="1"/>
    <col min="4862" max="4862" width="14.109375" bestFit="1" customWidth="1"/>
    <col min="4863" max="4863" width="10.6640625" customWidth="1"/>
    <col min="4864" max="4864" width="14" bestFit="1" customWidth="1"/>
    <col min="4865" max="4865" width="10.77734375" customWidth="1"/>
    <col min="4866" max="4866" width="12.109375" customWidth="1"/>
    <col min="4867" max="4867" width="13.6640625" customWidth="1"/>
    <col min="4868" max="4868" width="11.33203125" customWidth="1"/>
    <col min="4869" max="4869" width="19.6640625" bestFit="1" customWidth="1"/>
    <col min="4870" max="4870" width="12.33203125" customWidth="1"/>
    <col min="5117" max="5117" width="3.77734375" customWidth="1"/>
    <col min="5118" max="5118" width="14.109375" bestFit="1" customWidth="1"/>
    <col min="5119" max="5119" width="10.6640625" customWidth="1"/>
    <col min="5120" max="5120" width="14" bestFit="1" customWidth="1"/>
    <col min="5121" max="5121" width="10.77734375" customWidth="1"/>
    <col min="5122" max="5122" width="12.109375" customWidth="1"/>
    <col min="5123" max="5123" width="13.6640625" customWidth="1"/>
    <col min="5124" max="5124" width="11.33203125" customWidth="1"/>
    <col min="5125" max="5125" width="19.6640625" bestFit="1" customWidth="1"/>
    <col min="5126" max="5126" width="12.33203125" customWidth="1"/>
    <col min="5373" max="5373" width="3.77734375" customWidth="1"/>
    <col min="5374" max="5374" width="14.109375" bestFit="1" customWidth="1"/>
    <col min="5375" max="5375" width="10.6640625" customWidth="1"/>
    <col min="5376" max="5376" width="14" bestFit="1" customWidth="1"/>
    <col min="5377" max="5377" width="10.77734375" customWidth="1"/>
    <col min="5378" max="5378" width="12.109375" customWidth="1"/>
    <col min="5379" max="5379" width="13.6640625" customWidth="1"/>
    <col min="5380" max="5380" width="11.33203125" customWidth="1"/>
    <col min="5381" max="5381" width="19.6640625" bestFit="1" customWidth="1"/>
    <col min="5382" max="5382" width="12.33203125" customWidth="1"/>
    <col min="5629" max="5629" width="3.77734375" customWidth="1"/>
    <col min="5630" max="5630" width="14.109375" bestFit="1" customWidth="1"/>
    <col min="5631" max="5631" width="10.6640625" customWidth="1"/>
    <col min="5632" max="5632" width="14" bestFit="1" customWidth="1"/>
    <col min="5633" max="5633" width="10.77734375" customWidth="1"/>
    <col min="5634" max="5634" width="12.109375" customWidth="1"/>
    <col min="5635" max="5635" width="13.6640625" customWidth="1"/>
    <col min="5636" max="5636" width="11.33203125" customWidth="1"/>
    <col min="5637" max="5637" width="19.6640625" bestFit="1" customWidth="1"/>
    <col min="5638" max="5638" width="12.33203125" customWidth="1"/>
    <col min="5885" max="5885" width="3.77734375" customWidth="1"/>
    <col min="5886" max="5886" width="14.109375" bestFit="1" customWidth="1"/>
    <col min="5887" max="5887" width="10.6640625" customWidth="1"/>
    <col min="5888" max="5888" width="14" bestFit="1" customWidth="1"/>
    <col min="5889" max="5889" width="10.77734375" customWidth="1"/>
    <col min="5890" max="5890" width="12.109375" customWidth="1"/>
    <col min="5891" max="5891" width="13.6640625" customWidth="1"/>
    <col min="5892" max="5892" width="11.33203125" customWidth="1"/>
    <col min="5893" max="5893" width="19.6640625" bestFit="1" customWidth="1"/>
    <col min="5894" max="5894" width="12.33203125" customWidth="1"/>
    <col min="6141" max="6141" width="3.77734375" customWidth="1"/>
    <col min="6142" max="6142" width="14.109375" bestFit="1" customWidth="1"/>
    <col min="6143" max="6143" width="10.6640625" customWidth="1"/>
    <col min="6144" max="6144" width="14" bestFit="1" customWidth="1"/>
    <col min="6145" max="6145" width="10.77734375" customWidth="1"/>
    <col min="6146" max="6146" width="12.109375" customWidth="1"/>
    <col min="6147" max="6147" width="13.6640625" customWidth="1"/>
    <col min="6148" max="6148" width="11.33203125" customWidth="1"/>
    <col min="6149" max="6149" width="19.6640625" bestFit="1" customWidth="1"/>
    <col min="6150" max="6150" width="12.33203125" customWidth="1"/>
    <col min="6397" max="6397" width="3.77734375" customWidth="1"/>
    <col min="6398" max="6398" width="14.109375" bestFit="1" customWidth="1"/>
    <col min="6399" max="6399" width="10.6640625" customWidth="1"/>
    <col min="6400" max="6400" width="14" bestFit="1" customWidth="1"/>
    <col min="6401" max="6401" width="10.77734375" customWidth="1"/>
    <col min="6402" max="6402" width="12.109375" customWidth="1"/>
    <col min="6403" max="6403" width="13.6640625" customWidth="1"/>
    <col min="6404" max="6404" width="11.33203125" customWidth="1"/>
    <col min="6405" max="6405" width="19.6640625" bestFit="1" customWidth="1"/>
    <col min="6406" max="6406" width="12.33203125" customWidth="1"/>
    <col min="6653" max="6653" width="3.77734375" customWidth="1"/>
    <col min="6654" max="6654" width="14.109375" bestFit="1" customWidth="1"/>
    <col min="6655" max="6655" width="10.6640625" customWidth="1"/>
    <col min="6656" max="6656" width="14" bestFit="1" customWidth="1"/>
    <col min="6657" max="6657" width="10.77734375" customWidth="1"/>
    <col min="6658" max="6658" width="12.109375" customWidth="1"/>
    <col min="6659" max="6659" width="13.6640625" customWidth="1"/>
    <col min="6660" max="6660" width="11.33203125" customWidth="1"/>
    <col min="6661" max="6661" width="19.6640625" bestFit="1" customWidth="1"/>
    <col min="6662" max="6662" width="12.33203125" customWidth="1"/>
    <col min="6909" max="6909" width="3.77734375" customWidth="1"/>
    <col min="6910" max="6910" width="14.109375" bestFit="1" customWidth="1"/>
    <col min="6911" max="6911" width="10.6640625" customWidth="1"/>
    <col min="6912" max="6912" width="14" bestFit="1" customWidth="1"/>
    <col min="6913" max="6913" width="10.77734375" customWidth="1"/>
    <col min="6914" max="6914" width="12.109375" customWidth="1"/>
    <col min="6915" max="6915" width="13.6640625" customWidth="1"/>
    <col min="6916" max="6916" width="11.33203125" customWidth="1"/>
    <col min="6917" max="6917" width="19.6640625" bestFit="1" customWidth="1"/>
    <col min="6918" max="6918" width="12.33203125" customWidth="1"/>
    <col min="7165" max="7165" width="3.77734375" customWidth="1"/>
    <col min="7166" max="7166" width="14.109375" bestFit="1" customWidth="1"/>
    <col min="7167" max="7167" width="10.6640625" customWidth="1"/>
    <col min="7168" max="7168" width="14" bestFit="1" customWidth="1"/>
    <col min="7169" max="7169" width="10.77734375" customWidth="1"/>
    <col min="7170" max="7170" width="12.109375" customWidth="1"/>
    <col min="7171" max="7171" width="13.6640625" customWidth="1"/>
    <col min="7172" max="7172" width="11.33203125" customWidth="1"/>
    <col min="7173" max="7173" width="19.6640625" bestFit="1" customWidth="1"/>
    <col min="7174" max="7174" width="12.33203125" customWidth="1"/>
    <col min="7421" max="7421" width="3.77734375" customWidth="1"/>
    <col min="7422" max="7422" width="14.109375" bestFit="1" customWidth="1"/>
    <col min="7423" max="7423" width="10.6640625" customWidth="1"/>
    <col min="7424" max="7424" width="14" bestFit="1" customWidth="1"/>
    <col min="7425" max="7425" width="10.77734375" customWidth="1"/>
    <col min="7426" max="7426" width="12.109375" customWidth="1"/>
    <col min="7427" max="7427" width="13.6640625" customWidth="1"/>
    <col min="7428" max="7428" width="11.33203125" customWidth="1"/>
    <col min="7429" max="7429" width="19.6640625" bestFit="1" customWidth="1"/>
    <col min="7430" max="7430" width="12.33203125" customWidth="1"/>
    <col min="7677" max="7677" width="3.77734375" customWidth="1"/>
    <col min="7678" max="7678" width="14.109375" bestFit="1" customWidth="1"/>
    <col min="7679" max="7679" width="10.6640625" customWidth="1"/>
    <col min="7680" max="7680" width="14" bestFit="1" customWidth="1"/>
    <col min="7681" max="7681" width="10.77734375" customWidth="1"/>
    <col min="7682" max="7682" width="12.109375" customWidth="1"/>
    <col min="7683" max="7683" width="13.6640625" customWidth="1"/>
    <col min="7684" max="7684" width="11.33203125" customWidth="1"/>
    <col min="7685" max="7685" width="19.6640625" bestFit="1" customWidth="1"/>
    <col min="7686" max="7686" width="12.33203125" customWidth="1"/>
    <col min="7933" max="7933" width="3.77734375" customWidth="1"/>
    <col min="7934" max="7934" width="14.109375" bestFit="1" customWidth="1"/>
    <col min="7935" max="7935" width="10.6640625" customWidth="1"/>
    <col min="7936" max="7936" width="14" bestFit="1" customWidth="1"/>
    <col min="7937" max="7937" width="10.77734375" customWidth="1"/>
    <col min="7938" max="7938" width="12.109375" customWidth="1"/>
    <col min="7939" max="7939" width="13.6640625" customWidth="1"/>
    <col min="7940" max="7940" width="11.33203125" customWidth="1"/>
    <col min="7941" max="7941" width="19.6640625" bestFit="1" customWidth="1"/>
    <col min="7942" max="7942" width="12.33203125" customWidth="1"/>
    <col min="8189" max="8189" width="3.77734375" customWidth="1"/>
    <col min="8190" max="8190" width="14.109375" bestFit="1" customWidth="1"/>
    <col min="8191" max="8191" width="10.6640625" customWidth="1"/>
    <col min="8192" max="8192" width="14" bestFit="1" customWidth="1"/>
    <col min="8193" max="8193" width="10.77734375" customWidth="1"/>
    <col min="8194" max="8194" width="12.109375" customWidth="1"/>
    <col min="8195" max="8195" width="13.6640625" customWidth="1"/>
    <col min="8196" max="8196" width="11.33203125" customWidth="1"/>
    <col min="8197" max="8197" width="19.6640625" bestFit="1" customWidth="1"/>
    <col min="8198" max="8198" width="12.33203125" customWidth="1"/>
    <col min="8445" max="8445" width="3.77734375" customWidth="1"/>
    <col min="8446" max="8446" width="14.109375" bestFit="1" customWidth="1"/>
    <col min="8447" max="8447" width="10.6640625" customWidth="1"/>
    <col min="8448" max="8448" width="14" bestFit="1" customWidth="1"/>
    <col min="8449" max="8449" width="10.77734375" customWidth="1"/>
    <col min="8450" max="8450" width="12.109375" customWidth="1"/>
    <col min="8451" max="8451" width="13.6640625" customWidth="1"/>
    <col min="8452" max="8452" width="11.33203125" customWidth="1"/>
    <col min="8453" max="8453" width="19.6640625" bestFit="1" customWidth="1"/>
    <col min="8454" max="8454" width="12.33203125" customWidth="1"/>
    <col min="8701" max="8701" width="3.77734375" customWidth="1"/>
    <col min="8702" max="8702" width="14.109375" bestFit="1" customWidth="1"/>
    <col min="8703" max="8703" width="10.6640625" customWidth="1"/>
    <col min="8704" max="8704" width="14" bestFit="1" customWidth="1"/>
    <col min="8705" max="8705" width="10.77734375" customWidth="1"/>
    <col min="8706" max="8706" width="12.109375" customWidth="1"/>
    <col min="8707" max="8707" width="13.6640625" customWidth="1"/>
    <col min="8708" max="8708" width="11.33203125" customWidth="1"/>
    <col min="8709" max="8709" width="19.6640625" bestFit="1" customWidth="1"/>
    <col min="8710" max="8710" width="12.33203125" customWidth="1"/>
    <col min="8957" max="8957" width="3.77734375" customWidth="1"/>
    <col min="8958" max="8958" width="14.109375" bestFit="1" customWidth="1"/>
    <col min="8959" max="8959" width="10.6640625" customWidth="1"/>
    <col min="8960" max="8960" width="14" bestFit="1" customWidth="1"/>
    <col min="8961" max="8961" width="10.77734375" customWidth="1"/>
    <col min="8962" max="8962" width="12.109375" customWidth="1"/>
    <col min="8963" max="8963" width="13.6640625" customWidth="1"/>
    <col min="8964" max="8964" width="11.33203125" customWidth="1"/>
    <col min="8965" max="8965" width="19.6640625" bestFit="1" customWidth="1"/>
    <col min="8966" max="8966" width="12.33203125" customWidth="1"/>
    <col min="9213" max="9213" width="3.77734375" customWidth="1"/>
    <col min="9214" max="9214" width="14.109375" bestFit="1" customWidth="1"/>
    <col min="9215" max="9215" width="10.6640625" customWidth="1"/>
    <col min="9216" max="9216" width="14" bestFit="1" customWidth="1"/>
    <col min="9217" max="9217" width="10.77734375" customWidth="1"/>
    <col min="9218" max="9218" width="12.109375" customWidth="1"/>
    <col min="9219" max="9219" width="13.6640625" customWidth="1"/>
    <col min="9220" max="9220" width="11.33203125" customWidth="1"/>
    <col min="9221" max="9221" width="19.6640625" bestFit="1" customWidth="1"/>
    <col min="9222" max="9222" width="12.33203125" customWidth="1"/>
    <col min="9469" max="9469" width="3.77734375" customWidth="1"/>
    <col min="9470" max="9470" width="14.109375" bestFit="1" customWidth="1"/>
    <col min="9471" max="9471" width="10.6640625" customWidth="1"/>
    <col min="9472" max="9472" width="14" bestFit="1" customWidth="1"/>
    <col min="9473" max="9473" width="10.77734375" customWidth="1"/>
    <col min="9474" max="9474" width="12.109375" customWidth="1"/>
    <col min="9475" max="9475" width="13.6640625" customWidth="1"/>
    <col min="9476" max="9476" width="11.33203125" customWidth="1"/>
    <col min="9477" max="9477" width="19.6640625" bestFit="1" customWidth="1"/>
    <col min="9478" max="9478" width="12.33203125" customWidth="1"/>
    <col min="9725" max="9725" width="3.77734375" customWidth="1"/>
    <col min="9726" max="9726" width="14.109375" bestFit="1" customWidth="1"/>
    <col min="9727" max="9727" width="10.6640625" customWidth="1"/>
    <col min="9728" max="9728" width="14" bestFit="1" customWidth="1"/>
    <col min="9729" max="9729" width="10.77734375" customWidth="1"/>
    <col min="9730" max="9730" width="12.109375" customWidth="1"/>
    <col min="9731" max="9731" width="13.6640625" customWidth="1"/>
    <col min="9732" max="9732" width="11.33203125" customWidth="1"/>
    <col min="9733" max="9733" width="19.6640625" bestFit="1" customWidth="1"/>
    <col min="9734" max="9734" width="12.33203125" customWidth="1"/>
    <col min="9981" max="9981" width="3.77734375" customWidth="1"/>
    <col min="9982" max="9982" width="14.109375" bestFit="1" customWidth="1"/>
    <col min="9983" max="9983" width="10.6640625" customWidth="1"/>
    <col min="9984" max="9984" width="14" bestFit="1" customWidth="1"/>
    <col min="9985" max="9985" width="10.77734375" customWidth="1"/>
    <col min="9986" max="9986" width="12.109375" customWidth="1"/>
    <col min="9987" max="9987" width="13.6640625" customWidth="1"/>
    <col min="9988" max="9988" width="11.33203125" customWidth="1"/>
    <col min="9989" max="9989" width="19.6640625" bestFit="1" customWidth="1"/>
    <col min="9990" max="9990" width="12.33203125" customWidth="1"/>
    <col min="10237" max="10237" width="3.77734375" customWidth="1"/>
    <col min="10238" max="10238" width="14.109375" bestFit="1" customWidth="1"/>
    <col min="10239" max="10239" width="10.6640625" customWidth="1"/>
    <col min="10240" max="10240" width="14" bestFit="1" customWidth="1"/>
    <col min="10241" max="10241" width="10.77734375" customWidth="1"/>
    <col min="10242" max="10242" width="12.109375" customWidth="1"/>
    <col min="10243" max="10243" width="13.6640625" customWidth="1"/>
    <col min="10244" max="10244" width="11.33203125" customWidth="1"/>
    <col min="10245" max="10245" width="19.6640625" bestFit="1" customWidth="1"/>
    <col min="10246" max="10246" width="12.33203125" customWidth="1"/>
    <col min="10493" max="10493" width="3.77734375" customWidth="1"/>
    <col min="10494" max="10494" width="14.109375" bestFit="1" customWidth="1"/>
    <col min="10495" max="10495" width="10.6640625" customWidth="1"/>
    <col min="10496" max="10496" width="14" bestFit="1" customWidth="1"/>
    <col min="10497" max="10497" width="10.77734375" customWidth="1"/>
    <col min="10498" max="10498" width="12.109375" customWidth="1"/>
    <col min="10499" max="10499" width="13.6640625" customWidth="1"/>
    <col min="10500" max="10500" width="11.33203125" customWidth="1"/>
    <col min="10501" max="10501" width="19.6640625" bestFit="1" customWidth="1"/>
    <col min="10502" max="10502" width="12.33203125" customWidth="1"/>
    <col min="10749" max="10749" width="3.77734375" customWidth="1"/>
    <col min="10750" max="10750" width="14.109375" bestFit="1" customWidth="1"/>
    <col min="10751" max="10751" width="10.6640625" customWidth="1"/>
    <col min="10752" max="10752" width="14" bestFit="1" customWidth="1"/>
    <col min="10753" max="10753" width="10.77734375" customWidth="1"/>
    <col min="10754" max="10754" width="12.109375" customWidth="1"/>
    <col min="10755" max="10755" width="13.6640625" customWidth="1"/>
    <col min="10756" max="10756" width="11.33203125" customWidth="1"/>
    <col min="10757" max="10757" width="19.6640625" bestFit="1" customWidth="1"/>
    <col min="10758" max="10758" width="12.33203125" customWidth="1"/>
    <col min="11005" max="11005" width="3.77734375" customWidth="1"/>
    <col min="11006" max="11006" width="14.109375" bestFit="1" customWidth="1"/>
    <col min="11007" max="11007" width="10.6640625" customWidth="1"/>
    <col min="11008" max="11008" width="14" bestFit="1" customWidth="1"/>
    <col min="11009" max="11009" width="10.77734375" customWidth="1"/>
    <col min="11010" max="11010" width="12.109375" customWidth="1"/>
    <col min="11011" max="11011" width="13.6640625" customWidth="1"/>
    <col min="11012" max="11012" width="11.33203125" customWidth="1"/>
    <col min="11013" max="11013" width="19.6640625" bestFit="1" customWidth="1"/>
    <col min="11014" max="11014" width="12.33203125" customWidth="1"/>
    <col min="11261" max="11261" width="3.77734375" customWidth="1"/>
    <col min="11262" max="11262" width="14.109375" bestFit="1" customWidth="1"/>
    <col min="11263" max="11263" width="10.6640625" customWidth="1"/>
    <col min="11264" max="11264" width="14" bestFit="1" customWidth="1"/>
    <col min="11265" max="11265" width="10.77734375" customWidth="1"/>
    <col min="11266" max="11266" width="12.109375" customWidth="1"/>
    <col min="11267" max="11267" width="13.6640625" customWidth="1"/>
    <col min="11268" max="11268" width="11.33203125" customWidth="1"/>
    <col min="11269" max="11269" width="19.6640625" bestFit="1" customWidth="1"/>
    <col min="11270" max="11270" width="12.33203125" customWidth="1"/>
    <col min="11517" max="11517" width="3.77734375" customWidth="1"/>
    <col min="11518" max="11518" width="14.109375" bestFit="1" customWidth="1"/>
    <col min="11519" max="11519" width="10.6640625" customWidth="1"/>
    <col min="11520" max="11520" width="14" bestFit="1" customWidth="1"/>
    <col min="11521" max="11521" width="10.77734375" customWidth="1"/>
    <col min="11522" max="11522" width="12.109375" customWidth="1"/>
    <col min="11523" max="11523" width="13.6640625" customWidth="1"/>
    <col min="11524" max="11524" width="11.33203125" customWidth="1"/>
    <col min="11525" max="11525" width="19.6640625" bestFit="1" customWidth="1"/>
    <col min="11526" max="11526" width="12.33203125" customWidth="1"/>
    <col min="11773" max="11773" width="3.77734375" customWidth="1"/>
    <col min="11774" max="11774" width="14.109375" bestFit="1" customWidth="1"/>
    <col min="11775" max="11775" width="10.6640625" customWidth="1"/>
    <col min="11776" max="11776" width="14" bestFit="1" customWidth="1"/>
    <col min="11777" max="11777" width="10.77734375" customWidth="1"/>
    <col min="11778" max="11778" width="12.109375" customWidth="1"/>
    <col min="11779" max="11779" width="13.6640625" customWidth="1"/>
    <col min="11780" max="11780" width="11.33203125" customWidth="1"/>
    <col min="11781" max="11781" width="19.6640625" bestFit="1" customWidth="1"/>
    <col min="11782" max="11782" width="12.33203125" customWidth="1"/>
    <col min="12029" max="12029" width="3.77734375" customWidth="1"/>
    <col min="12030" max="12030" width="14.109375" bestFit="1" customWidth="1"/>
    <col min="12031" max="12031" width="10.6640625" customWidth="1"/>
    <col min="12032" max="12032" width="14" bestFit="1" customWidth="1"/>
    <col min="12033" max="12033" width="10.77734375" customWidth="1"/>
    <col min="12034" max="12034" width="12.109375" customWidth="1"/>
    <col min="12035" max="12035" width="13.6640625" customWidth="1"/>
    <col min="12036" max="12036" width="11.33203125" customWidth="1"/>
    <col min="12037" max="12037" width="19.6640625" bestFit="1" customWidth="1"/>
    <col min="12038" max="12038" width="12.33203125" customWidth="1"/>
    <col min="12285" max="12285" width="3.77734375" customWidth="1"/>
    <col min="12286" max="12286" width="14.109375" bestFit="1" customWidth="1"/>
    <col min="12287" max="12287" width="10.6640625" customWidth="1"/>
    <col min="12288" max="12288" width="14" bestFit="1" customWidth="1"/>
    <col min="12289" max="12289" width="10.77734375" customWidth="1"/>
    <col min="12290" max="12290" width="12.109375" customWidth="1"/>
    <col min="12291" max="12291" width="13.6640625" customWidth="1"/>
    <col min="12292" max="12292" width="11.33203125" customWidth="1"/>
    <col min="12293" max="12293" width="19.6640625" bestFit="1" customWidth="1"/>
    <col min="12294" max="12294" width="12.33203125" customWidth="1"/>
    <col min="12541" max="12541" width="3.77734375" customWidth="1"/>
    <col min="12542" max="12542" width="14.109375" bestFit="1" customWidth="1"/>
    <col min="12543" max="12543" width="10.6640625" customWidth="1"/>
    <col min="12544" max="12544" width="14" bestFit="1" customWidth="1"/>
    <col min="12545" max="12545" width="10.77734375" customWidth="1"/>
    <col min="12546" max="12546" width="12.109375" customWidth="1"/>
    <col min="12547" max="12547" width="13.6640625" customWidth="1"/>
    <col min="12548" max="12548" width="11.33203125" customWidth="1"/>
    <col min="12549" max="12549" width="19.6640625" bestFit="1" customWidth="1"/>
    <col min="12550" max="12550" width="12.33203125" customWidth="1"/>
    <col min="12797" max="12797" width="3.77734375" customWidth="1"/>
    <col min="12798" max="12798" width="14.109375" bestFit="1" customWidth="1"/>
    <col min="12799" max="12799" width="10.6640625" customWidth="1"/>
    <col min="12800" max="12800" width="14" bestFit="1" customWidth="1"/>
    <col min="12801" max="12801" width="10.77734375" customWidth="1"/>
    <col min="12802" max="12802" width="12.109375" customWidth="1"/>
    <col min="12803" max="12803" width="13.6640625" customWidth="1"/>
    <col min="12804" max="12804" width="11.33203125" customWidth="1"/>
    <col min="12805" max="12805" width="19.6640625" bestFit="1" customWidth="1"/>
    <col min="12806" max="12806" width="12.33203125" customWidth="1"/>
    <col min="13053" max="13053" width="3.77734375" customWidth="1"/>
    <col min="13054" max="13054" width="14.109375" bestFit="1" customWidth="1"/>
    <col min="13055" max="13055" width="10.6640625" customWidth="1"/>
    <col min="13056" max="13056" width="14" bestFit="1" customWidth="1"/>
    <col min="13057" max="13057" width="10.77734375" customWidth="1"/>
    <col min="13058" max="13058" width="12.109375" customWidth="1"/>
    <col min="13059" max="13059" width="13.6640625" customWidth="1"/>
    <col min="13060" max="13060" width="11.33203125" customWidth="1"/>
    <col min="13061" max="13061" width="19.6640625" bestFit="1" customWidth="1"/>
    <col min="13062" max="13062" width="12.33203125" customWidth="1"/>
    <col min="13309" max="13309" width="3.77734375" customWidth="1"/>
    <col min="13310" max="13310" width="14.109375" bestFit="1" customWidth="1"/>
    <col min="13311" max="13311" width="10.6640625" customWidth="1"/>
    <col min="13312" max="13312" width="14" bestFit="1" customWidth="1"/>
    <col min="13313" max="13313" width="10.77734375" customWidth="1"/>
    <col min="13314" max="13314" width="12.109375" customWidth="1"/>
    <col min="13315" max="13315" width="13.6640625" customWidth="1"/>
    <col min="13316" max="13316" width="11.33203125" customWidth="1"/>
    <col min="13317" max="13317" width="19.6640625" bestFit="1" customWidth="1"/>
    <col min="13318" max="13318" width="12.33203125" customWidth="1"/>
    <col min="13565" max="13565" width="3.77734375" customWidth="1"/>
    <col min="13566" max="13566" width="14.109375" bestFit="1" customWidth="1"/>
    <col min="13567" max="13567" width="10.6640625" customWidth="1"/>
    <col min="13568" max="13568" width="14" bestFit="1" customWidth="1"/>
    <col min="13569" max="13569" width="10.77734375" customWidth="1"/>
    <col min="13570" max="13570" width="12.109375" customWidth="1"/>
    <col min="13571" max="13571" width="13.6640625" customWidth="1"/>
    <col min="13572" max="13572" width="11.33203125" customWidth="1"/>
    <col min="13573" max="13573" width="19.6640625" bestFit="1" customWidth="1"/>
    <col min="13574" max="13574" width="12.33203125" customWidth="1"/>
    <col min="13821" max="13821" width="3.77734375" customWidth="1"/>
    <col min="13822" max="13822" width="14.109375" bestFit="1" customWidth="1"/>
    <col min="13823" max="13823" width="10.6640625" customWidth="1"/>
    <col min="13824" max="13824" width="14" bestFit="1" customWidth="1"/>
    <col min="13825" max="13825" width="10.77734375" customWidth="1"/>
    <col min="13826" max="13826" width="12.109375" customWidth="1"/>
    <col min="13827" max="13827" width="13.6640625" customWidth="1"/>
    <col min="13828" max="13828" width="11.33203125" customWidth="1"/>
    <col min="13829" max="13829" width="19.6640625" bestFit="1" customWidth="1"/>
    <col min="13830" max="13830" width="12.33203125" customWidth="1"/>
    <col min="14077" max="14077" width="3.77734375" customWidth="1"/>
    <col min="14078" max="14078" width="14.109375" bestFit="1" customWidth="1"/>
    <col min="14079" max="14079" width="10.6640625" customWidth="1"/>
    <col min="14080" max="14080" width="14" bestFit="1" customWidth="1"/>
    <col min="14081" max="14081" width="10.77734375" customWidth="1"/>
    <col min="14082" max="14082" width="12.109375" customWidth="1"/>
    <col min="14083" max="14083" width="13.6640625" customWidth="1"/>
    <col min="14084" max="14084" width="11.33203125" customWidth="1"/>
    <col min="14085" max="14085" width="19.6640625" bestFit="1" customWidth="1"/>
    <col min="14086" max="14086" width="12.33203125" customWidth="1"/>
    <col min="14333" max="14333" width="3.77734375" customWidth="1"/>
    <col min="14334" max="14334" width="14.109375" bestFit="1" customWidth="1"/>
    <col min="14335" max="14335" width="10.6640625" customWidth="1"/>
    <col min="14336" max="14336" width="14" bestFit="1" customWidth="1"/>
    <col min="14337" max="14337" width="10.77734375" customWidth="1"/>
    <col min="14338" max="14338" width="12.109375" customWidth="1"/>
    <col min="14339" max="14339" width="13.6640625" customWidth="1"/>
    <col min="14340" max="14340" width="11.33203125" customWidth="1"/>
    <col min="14341" max="14341" width="19.6640625" bestFit="1" customWidth="1"/>
    <col min="14342" max="14342" width="12.33203125" customWidth="1"/>
    <col min="14589" max="14589" width="3.77734375" customWidth="1"/>
    <col min="14590" max="14590" width="14.109375" bestFit="1" customWidth="1"/>
    <col min="14591" max="14591" width="10.6640625" customWidth="1"/>
    <col min="14592" max="14592" width="14" bestFit="1" customWidth="1"/>
    <col min="14593" max="14593" width="10.77734375" customWidth="1"/>
    <col min="14594" max="14594" width="12.109375" customWidth="1"/>
    <col min="14595" max="14595" width="13.6640625" customWidth="1"/>
    <col min="14596" max="14596" width="11.33203125" customWidth="1"/>
    <col min="14597" max="14597" width="19.6640625" bestFit="1" customWidth="1"/>
    <col min="14598" max="14598" width="12.33203125" customWidth="1"/>
    <col min="14845" max="14845" width="3.77734375" customWidth="1"/>
    <col min="14846" max="14846" width="14.109375" bestFit="1" customWidth="1"/>
    <col min="14847" max="14847" width="10.6640625" customWidth="1"/>
    <col min="14848" max="14848" width="14" bestFit="1" customWidth="1"/>
    <col min="14849" max="14849" width="10.77734375" customWidth="1"/>
    <col min="14850" max="14850" width="12.109375" customWidth="1"/>
    <col min="14851" max="14851" width="13.6640625" customWidth="1"/>
    <col min="14852" max="14852" width="11.33203125" customWidth="1"/>
    <col min="14853" max="14853" width="19.6640625" bestFit="1" customWidth="1"/>
    <col min="14854" max="14854" width="12.33203125" customWidth="1"/>
    <col min="15101" max="15101" width="3.77734375" customWidth="1"/>
    <col min="15102" max="15102" width="14.109375" bestFit="1" customWidth="1"/>
    <col min="15103" max="15103" width="10.6640625" customWidth="1"/>
    <col min="15104" max="15104" width="14" bestFit="1" customWidth="1"/>
    <col min="15105" max="15105" width="10.77734375" customWidth="1"/>
    <col min="15106" max="15106" width="12.109375" customWidth="1"/>
    <col min="15107" max="15107" width="13.6640625" customWidth="1"/>
    <col min="15108" max="15108" width="11.33203125" customWidth="1"/>
    <col min="15109" max="15109" width="19.6640625" bestFit="1" customWidth="1"/>
    <col min="15110" max="15110" width="12.33203125" customWidth="1"/>
    <col min="15357" max="15357" width="3.77734375" customWidth="1"/>
    <col min="15358" max="15358" width="14.109375" bestFit="1" customWidth="1"/>
    <col min="15359" max="15359" width="10.6640625" customWidth="1"/>
    <col min="15360" max="15360" width="14" bestFit="1" customWidth="1"/>
    <col min="15361" max="15361" width="10.77734375" customWidth="1"/>
    <col min="15362" max="15362" width="12.109375" customWidth="1"/>
    <col min="15363" max="15363" width="13.6640625" customWidth="1"/>
    <col min="15364" max="15364" width="11.33203125" customWidth="1"/>
    <col min="15365" max="15365" width="19.6640625" bestFit="1" customWidth="1"/>
    <col min="15366" max="15366" width="12.33203125" customWidth="1"/>
    <col min="15613" max="15613" width="3.77734375" customWidth="1"/>
    <col min="15614" max="15614" width="14.109375" bestFit="1" customWidth="1"/>
    <col min="15615" max="15615" width="10.6640625" customWidth="1"/>
    <col min="15616" max="15616" width="14" bestFit="1" customWidth="1"/>
    <col min="15617" max="15617" width="10.77734375" customWidth="1"/>
    <col min="15618" max="15618" width="12.109375" customWidth="1"/>
    <col min="15619" max="15619" width="13.6640625" customWidth="1"/>
    <col min="15620" max="15620" width="11.33203125" customWidth="1"/>
    <col min="15621" max="15621" width="19.6640625" bestFit="1" customWidth="1"/>
    <col min="15622" max="15622" width="12.33203125" customWidth="1"/>
    <col min="15869" max="15869" width="3.77734375" customWidth="1"/>
    <col min="15870" max="15870" width="14.109375" bestFit="1" customWidth="1"/>
    <col min="15871" max="15871" width="10.6640625" customWidth="1"/>
    <col min="15872" max="15872" width="14" bestFit="1" customWidth="1"/>
    <col min="15873" max="15873" width="10.77734375" customWidth="1"/>
    <col min="15874" max="15874" width="12.109375" customWidth="1"/>
    <col min="15875" max="15875" width="13.6640625" customWidth="1"/>
    <col min="15876" max="15876" width="11.33203125" customWidth="1"/>
    <col min="15877" max="15877" width="19.6640625" bestFit="1" customWidth="1"/>
    <col min="15878" max="15878" width="12.33203125" customWidth="1"/>
    <col min="16125" max="16125" width="3.77734375" customWidth="1"/>
    <col min="16126" max="16126" width="14.109375" bestFit="1" customWidth="1"/>
    <col min="16127" max="16127" width="10.6640625" customWidth="1"/>
    <col min="16128" max="16128" width="14" bestFit="1" customWidth="1"/>
    <col min="16129" max="16129" width="10.77734375" customWidth="1"/>
    <col min="16130" max="16130" width="12.109375" customWidth="1"/>
    <col min="16131" max="16131" width="13.6640625" customWidth="1"/>
    <col min="16132" max="16132" width="11.33203125" customWidth="1"/>
    <col min="16133" max="16133" width="19.6640625" bestFit="1" customWidth="1"/>
    <col min="16134" max="16134" width="12.33203125" customWidth="1"/>
  </cols>
  <sheetData>
    <row r="1" spans="1:6" ht="24" x14ac:dyDescent="0.45">
      <c r="A1" s="293" t="s">
        <v>298</v>
      </c>
      <c r="B1" s="279"/>
      <c r="C1" s="279"/>
      <c r="D1" s="279"/>
      <c r="E1" s="279"/>
      <c r="F1" s="279"/>
    </row>
    <row r="2" spans="1:6" ht="33.6" x14ac:dyDescent="0.45">
      <c r="A2" s="142" t="s">
        <v>23</v>
      </c>
      <c r="B2" s="142" t="s">
        <v>298</v>
      </c>
      <c r="C2" s="143" t="s">
        <v>299</v>
      </c>
      <c r="D2" s="143" t="s">
        <v>300</v>
      </c>
      <c r="E2" s="143" t="s">
        <v>301</v>
      </c>
      <c r="F2" s="143" t="s">
        <v>302</v>
      </c>
    </row>
    <row r="3" spans="1:6" x14ac:dyDescent="0.45">
      <c r="A3" s="12">
        <v>1</v>
      </c>
      <c r="B3" s="12" t="s">
        <v>303</v>
      </c>
      <c r="C3" s="144">
        <v>0.8</v>
      </c>
      <c r="D3" s="12"/>
      <c r="E3" s="12"/>
      <c r="F3" s="12"/>
    </row>
    <row r="4" spans="1:6" x14ac:dyDescent="0.45">
      <c r="A4" s="12">
        <v>2</v>
      </c>
      <c r="B4" s="12" t="s">
        <v>304</v>
      </c>
      <c r="C4" s="144">
        <v>2.8</v>
      </c>
      <c r="D4" s="12"/>
      <c r="E4" s="12"/>
      <c r="F4" s="12"/>
    </row>
    <row r="5" spans="1:6" x14ac:dyDescent="0.45">
      <c r="A5" s="12">
        <v>3</v>
      </c>
      <c r="B5" s="12" t="s">
        <v>305</v>
      </c>
      <c r="C5" s="144">
        <v>0.9</v>
      </c>
      <c r="D5" s="12"/>
      <c r="E5" s="12"/>
      <c r="F5" s="12"/>
    </row>
    <row r="6" spans="1:6" x14ac:dyDescent="0.45">
      <c r="A6" s="12">
        <v>4</v>
      </c>
      <c r="B6" s="12" t="s">
        <v>306</v>
      </c>
      <c r="C6" s="144">
        <v>1</v>
      </c>
      <c r="D6" s="12"/>
      <c r="E6" s="12"/>
      <c r="F6" s="12"/>
    </row>
    <row r="7" spans="1:6" x14ac:dyDescent="0.45">
      <c r="A7" s="12">
        <v>5</v>
      </c>
      <c r="B7" s="12" t="s">
        <v>307</v>
      </c>
      <c r="C7" s="144">
        <v>1.5</v>
      </c>
      <c r="D7" s="12"/>
      <c r="E7" s="12"/>
      <c r="F7" s="12"/>
    </row>
    <row r="11" spans="1:6" s="34" customFormat="1" ht="95.4" customHeight="1" x14ac:dyDescent="0.5">
      <c r="A11" s="261" t="s">
        <v>593</v>
      </c>
      <c r="B11" s="261"/>
      <c r="C11" s="261"/>
      <c r="D11" s="261"/>
      <c r="E11" s="261"/>
      <c r="F11" s="261"/>
    </row>
    <row r="12" spans="1:6" s="34" customFormat="1" ht="18.600000000000001" x14ac:dyDescent="0.5"/>
    <row r="13" spans="1:6" s="1" customFormat="1" ht="23.4" customHeight="1" x14ac:dyDescent="0.45">
      <c r="A13" s="264" t="s">
        <v>72</v>
      </c>
      <c r="B13" s="264"/>
      <c r="C13" s="264"/>
      <c r="D13" s="264"/>
      <c r="E13" s="264"/>
      <c r="F13" s="264"/>
    </row>
    <row r="14" spans="1:6" s="1" customFormat="1" ht="21" x14ac:dyDescent="0.45"/>
    <row r="15" spans="1:6" s="1" customFormat="1" ht="26.4" x14ac:dyDescent="0.45">
      <c r="A15" s="262" t="s">
        <v>115</v>
      </c>
      <c r="B15" s="262"/>
      <c r="C15" s="262"/>
      <c r="D15" s="262"/>
      <c r="E15" s="262"/>
      <c r="F15" s="262"/>
    </row>
    <row r="18" spans="1:6" ht="32.25" customHeight="1" x14ac:dyDescent="0.45">
      <c r="A18" s="293" t="s">
        <v>298</v>
      </c>
      <c r="B18" s="279"/>
      <c r="C18" s="279"/>
      <c r="D18" s="279"/>
      <c r="E18" s="279"/>
      <c r="F18" s="279"/>
    </row>
    <row r="19" spans="1:6" ht="52.2" customHeight="1" x14ac:dyDescent="0.45">
      <c r="A19" s="142" t="s">
        <v>23</v>
      </c>
      <c r="B19" s="142" t="s">
        <v>298</v>
      </c>
      <c r="C19" s="143" t="s">
        <v>379</v>
      </c>
      <c r="D19" s="143" t="s">
        <v>300</v>
      </c>
      <c r="E19" s="143" t="s">
        <v>301</v>
      </c>
      <c r="F19" s="143" t="s">
        <v>302</v>
      </c>
    </row>
    <row r="20" spans="1:6" x14ac:dyDescent="0.45">
      <c r="A20" s="12">
        <v>1</v>
      </c>
      <c r="B20" s="12" t="s">
        <v>303</v>
      </c>
      <c r="C20" s="144">
        <v>0.8</v>
      </c>
      <c r="D20" s="244">
        <f>C20*5</f>
        <v>4</v>
      </c>
      <c r="E20" s="244">
        <f>C20*7</f>
        <v>5.6000000000000005</v>
      </c>
      <c r="F20" s="244">
        <f>C20*9</f>
        <v>7.2</v>
      </c>
    </row>
    <row r="21" spans="1:6" x14ac:dyDescent="0.45">
      <c r="A21" s="12">
        <v>2</v>
      </c>
      <c r="B21" s="12" t="s">
        <v>304</v>
      </c>
      <c r="C21" s="144">
        <v>2.8</v>
      </c>
      <c r="D21" s="244">
        <f t="shared" ref="D21:D24" si="0">C21*5</f>
        <v>14</v>
      </c>
      <c r="E21" s="244">
        <f t="shared" ref="E21:E24" si="1">C21*7</f>
        <v>19.599999999999998</v>
      </c>
      <c r="F21" s="244">
        <f t="shared" ref="F21:F24" si="2">C21*9</f>
        <v>25.2</v>
      </c>
    </row>
    <row r="22" spans="1:6" x14ac:dyDescent="0.45">
      <c r="A22" s="12">
        <v>3</v>
      </c>
      <c r="B22" s="12" t="s">
        <v>305</v>
      </c>
      <c r="C22" s="144">
        <v>0.9</v>
      </c>
      <c r="D22" s="244">
        <f t="shared" si="0"/>
        <v>4.5</v>
      </c>
      <c r="E22" s="244">
        <f t="shared" si="1"/>
        <v>6.3</v>
      </c>
      <c r="F22" s="244">
        <f t="shared" si="2"/>
        <v>8.1</v>
      </c>
    </row>
    <row r="23" spans="1:6" x14ac:dyDescent="0.45">
      <c r="A23" s="12">
        <v>4</v>
      </c>
      <c r="B23" s="12" t="s">
        <v>306</v>
      </c>
      <c r="C23" s="144">
        <v>1</v>
      </c>
      <c r="D23" s="244">
        <f t="shared" si="0"/>
        <v>5</v>
      </c>
      <c r="E23" s="244">
        <f t="shared" si="1"/>
        <v>7</v>
      </c>
      <c r="F23" s="244">
        <f t="shared" si="2"/>
        <v>9</v>
      </c>
    </row>
    <row r="24" spans="1:6" x14ac:dyDescent="0.45">
      <c r="A24" s="12">
        <v>5</v>
      </c>
      <c r="B24" s="12" t="s">
        <v>307</v>
      </c>
      <c r="C24" s="144">
        <v>1.5</v>
      </c>
      <c r="D24" s="244">
        <f t="shared" si="0"/>
        <v>7.5</v>
      </c>
      <c r="E24" s="244">
        <f t="shared" si="1"/>
        <v>10.5</v>
      </c>
      <c r="F24" s="244">
        <f t="shared" si="2"/>
        <v>13.5</v>
      </c>
    </row>
  </sheetData>
  <mergeCells count="5">
    <mergeCell ref="A18:F18"/>
    <mergeCell ref="A11:F11"/>
    <mergeCell ref="A15:F15"/>
    <mergeCell ref="A1:F1"/>
    <mergeCell ref="A13:F13"/>
  </mergeCells>
  <hyperlinks>
    <hyperlink ref="A13:C13" location="სარჩევი!A1" display="სარჩევში დაბრუნება"/>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211"/>
  <dimension ref="A3:I16"/>
  <sheetViews>
    <sheetView zoomScaleNormal="100" workbookViewId="0">
      <selection activeCell="F10" sqref="F10"/>
    </sheetView>
  </sheetViews>
  <sheetFormatPr defaultRowHeight="16.8" x14ac:dyDescent="0.45"/>
  <cols>
    <col min="1" max="1" width="43" style="93" customWidth="1"/>
    <col min="2" max="2" width="20.33203125" style="93" customWidth="1"/>
    <col min="3" max="219" width="8.88671875" style="93"/>
    <col min="220" max="220" width="3.6640625" style="93" customWidth="1"/>
    <col min="221" max="221" width="27.6640625" style="93" customWidth="1"/>
    <col min="222" max="222" width="2.88671875" style="93" customWidth="1"/>
    <col min="223" max="475" width="8.88671875" style="93"/>
    <col min="476" max="476" width="3.6640625" style="93" customWidth="1"/>
    <col min="477" max="477" width="27.6640625" style="93" customWidth="1"/>
    <col min="478" max="478" width="2.88671875" style="93" customWidth="1"/>
    <col min="479" max="731" width="8.88671875" style="93"/>
    <col min="732" max="732" width="3.6640625" style="93" customWidth="1"/>
    <col min="733" max="733" width="27.6640625" style="93" customWidth="1"/>
    <col min="734" max="734" width="2.88671875" style="93" customWidth="1"/>
    <col min="735" max="987" width="8.88671875" style="93"/>
    <col min="988" max="988" width="3.6640625" style="93" customWidth="1"/>
    <col min="989" max="989" width="27.6640625" style="93" customWidth="1"/>
    <col min="990" max="990" width="2.88671875" style="93" customWidth="1"/>
    <col min="991" max="1243" width="8.88671875" style="93"/>
    <col min="1244" max="1244" width="3.6640625" style="93" customWidth="1"/>
    <col min="1245" max="1245" width="27.6640625" style="93" customWidth="1"/>
    <col min="1246" max="1246" width="2.88671875" style="93" customWidth="1"/>
    <col min="1247" max="1499" width="8.88671875" style="93"/>
    <col min="1500" max="1500" width="3.6640625" style="93" customWidth="1"/>
    <col min="1501" max="1501" width="27.6640625" style="93" customWidth="1"/>
    <col min="1502" max="1502" width="2.88671875" style="93" customWidth="1"/>
    <col min="1503" max="1755" width="8.88671875" style="93"/>
    <col min="1756" max="1756" width="3.6640625" style="93" customWidth="1"/>
    <col min="1757" max="1757" width="27.6640625" style="93" customWidth="1"/>
    <col min="1758" max="1758" width="2.88671875" style="93" customWidth="1"/>
    <col min="1759" max="2011" width="8.88671875" style="93"/>
    <col min="2012" max="2012" width="3.6640625" style="93" customWidth="1"/>
    <col min="2013" max="2013" width="27.6640625" style="93" customWidth="1"/>
    <col min="2014" max="2014" width="2.88671875" style="93" customWidth="1"/>
    <col min="2015" max="2267" width="8.88671875" style="93"/>
    <col min="2268" max="2268" width="3.6640625" style="93" customWidth="1"/>
    <col min="2269" max="2269" width="27.6640625" style="93" customWidth="1"/>
    <col min="2270" max="2270" width="2.88671875" style="93" customWidth="1"/>
    <col min="2271" max="2523" width="8.88671875" style="93"/>
    <col min="2524" max="2524" width="3.6640625" style="93" customWidth="1"/>
    <col min="2525" max="2525" width="27.6640625" style="93" customWidth="1"/>
    <col min="2526" max="2526" width="2.88671875" style="93" customWidth="1"/>
    <col min="2527" max="2779" width="8.88671875" style="93"/>
    <col min="2780" max="2780" width="3.6640625" style="93" customWidth="1"/>
    <col min="2781" max="2781" width="27.6640625" style="93" customWidth="1"/>
    <col min="2782" max="2782" width="2.88671875" style="93" customWidth="1"/>
    <col min="2783" max="3035" width="8.88671875" style="93"/>
    <col min="3036" max="3036" width="3.6640625" style="93" customWidth="1"/>
    <col min="3037" max="3037" width="27.6640625" style="93" customWidth="1"/>
    <col min="3038" max="3038" width="2.88671875" style="93" customWidth="1"/>
    <col min="3039" max="3291" width="8.88671875" style="93"/>
    <col min="3292" max="3292" width="3.6640625" style="93" customWidth="1"/>
    <col min="3293" max="3293" width="27.6640625" style="93" customWidth="1"/>
    <col min="3294" max="3294" width="2.88671875" style="93" customWidth="1"/>
    <col min="3295" max="3547" width="8.88671875" style="93"/>
    <col min="3548" max="3548" width="3.6640625" style="93" customWidth="1"/>
    <col min="3549" max="3549" width="27.6640625" style="93" customWidth="1"/>
    <col min="3550" max="3550" width="2.88671875" style="93" customWidth="1"/>
    <col min="3551" max="3803" width="8.88671875" style="93"/>
    <col min="3804" max="3804" width="3.6640625" style="93" customWidth="1"/>
    <col min="3805" max="3805" width="27.6640625" style="93" customWidth="1"/>
    <col min="3806" max="3806" width="2.88671875" style="93" customWidth="1"/>
    <col min="3807" max="4059" width="8.88671875" style="93"/>
    <col min="4060" max="4060" width="3.6640625" style="93" customWidth="1"/>
    <col min="4061" max="4061" width="27.6640625" style="93" customWidth="1"/>
    <col min="4062" max="4062" width="2.88671875" style="93" customWidth="1"/>
    <col min="4063" max="4315" width="8.88671875" style="93"/>
    <col min="4316" max="4316" width="3.6640625" style="93" customWidth="1"/>
    <col min="4317" max="4317" width="27.6640625" style="93" customWidth="1"/>
    <col min="4318" max="4318" width="2.88671875" style="93" customWidth="1"/>
    <col min="4319" max="4571" width="8.88671875" style="93"/>
    <col min="4572" max="4572" width="3.6640625" style="93" customWidth="1"/>
    <col min="4573" max="4573" width="27.6640625" style="93" customWidth="1"/>
    <col min="4574" max="4574" width="2.88671875" style="93" customWidth="1"/>
    <col min="4575" max="4827" width="8.88671875" style="93"/>
    <col min="4828" max="4828" width="3.6640625" style="93" customWidth="1"/>
    <col min="4829" max="4829" width="27.6640625" style="93" customWidth="1"/>
    <col min="4830" max="4830" width="2.88671875" style="93" customWidth="1"/>
    <col min="4831" max="5083" width="8.88671875" style="93"/>
    <col min="5084" max="5084" width="3.6640625" style="93" customWidth="1"/>
    <col min="5085" max="5085" width="27.6640625" style="93" customWidth="1"/>
    <col min="5086" max="5086" width="2.88671875" style="93" customWidth="1"/>
    <col min="5087" max="5339" width="8.88671875" style="93"/>
    <col min="5340" max="5340" width="3.6640625" style="93" customWidth="1"/>
    <col min="5341" max="5341" width="27.6640625" style="93" customWidth="1"/>
    <col min="5342" max="5342" width="2.88671875" style="93" customWidth="1"/>
    <col min="5343" max="5595" width="8.88671875" style="93"/>
    <col min="5596" max="5596" width="3.6640625" style="93" customWidth="1"/>
    <col min="5597" max="5597" width="27.6640625" style="93" customWidth="1"/>
    <col min="5598" max="5598" width="2.88671875" style="93" customWidth="1"/>
    <col min="5599" max="5851" width="8.88671875" style="93"/>
    <col min="5852" max="5852" width="3.6640625" style="93" customWidth="1"/>
    <col min="5853" max="5853" width="27.6640625" style="93" customWidth="1"/>
    <col min="5854" max="5854" width="2.88671875" style="93" customWidth="1"/>
    <col min="5855" max="6107" width="8.88671875" style="93"/>
    <col min="6108" max="6108" width="3.6640625" style="93" customWidth="1"/>
    <col min="6109" max="6109" width="27.6640625" style="93" customWidth="1"/>
    <col min="6110" max="6110" width="2.88671875" style="93" customWidth="1"/>
    <col min="6111" max="6363" width="8.88671875" style="93"/>
    <col min="6364" max="6364" width="3.6640625" style="93" customWidth="1"/>
    <col min="6365" max="6365" width="27.6640625" style="93" customWidth="1"/>
    <col min="6366" max="6366" width="2.88671875" style="93" customWidth="1"/>
    <col min="6367" max="6619" width="8.88671875" style="93"/>
    <col min="6620" max="6620" width="3.6640625" style="93" customWidth="1"/>
    <col min="6621" max="6621" width="27.6640625" style="93" customWidth="1"/>
    <col min="6622" max="6622" width="2.88671875" style="93" customWidth="1"/>
    <col min="6623" max="6875" width="8.88671875" style="93"/>
    <col min="6876" max="6876" width="3.6640625" style="93" customWidth="1"/>
    <col min="6877" max="6877" width="27.6640625" style="93" customWidth="1"/>
    <col min="6878" max="6878" width="2.88671875" style="93" customWidth="1"/>
    <col min="6879" max="7131" width="8.88671875" style="93"/>
    <col min="7132" max="7132" width="3.6640625" style="93" customWidth="1"/>
    <col min="7133" max="7133" width="27.6640625" style="93" customWidth="1"/>
    <col min="7134" max="7134" width="2.88671875" style="93" customWidth="1"/>
    <col min="7135" max="7387" width="8.88671875" style="93"/>
    <col min="7388" max="7388" width="3.6640625" style="93" customWidth="1"/>
    <col min="7389" max="7389" width="27.6640625" style="93" customWidth="1"/>
    <col min="7390" max="7390" width="2.88671875" style="93" customWidth="1"/>
    <col min="7391" max="7643" width="8.88671875" style="93"/>
    <col min="7644" max="7644" width="3.6640625" style="93" customWidth="1"/>
    <col min="7645" max="7645" width="27.6640625" style="93" customWidth="1"/>
    <col min="7646" max="7646" width="2.88671875" style="93" customWidth="1"/>
    <col min="7647" max="7899" width="8.88671875" style="93"/>
    <col min="7900" max="7900" width="3.6640625" style="93" customWidth="1"/>
    <col min="7901" max="7901" width="27.6640625" style="93" customWidth="1"/>
    <col min="7902" max="7902" width="2.88671875" style="93" customWidth="1"/>
    <col min="7903" max="8155" width="8.88671875" style="93"/>
    <col min="8156" max="8156" width="3.6640625" style="93" customWidth="1"/>
    <col min="8157" max="8157" width="27.6640625" style="93" customWidth="1"/>
    <col min="8158" max="8158" width="2.88671875" style="93" customWidth="1"/>
    <col min="8159" max="8411" width="8.88671875" style="93"/>
    <col min="8412" max="8412" width="3.6640625" style="93" customWidth="1"/>
    <col min="8413" max="8413" width="27.6640625" style="93" customWidth="1"/>
    <col min="8414" max="8414" width="2.88671875" style="93" customWidth="1"/>
    <col min="8415" max="8667" width="8.88671875" style="93"/>
    <col min="8668" max="8668" width="3.6640625" style="93" customWidth="1"/>
    <col min="8669" max="8669" width="27.6640625" style="93" customWidth="1"/>
    <col min="8670" max="8670" width="2.88671875" style="93" customWidth="1"/>
    <col min="8671" max="8923" width="8.88671875" style="93"/>
    <col min="8924" max="8924" width="3.6640625" style="93" customWidth="1"/>
    <col min="8925" max="8925" width="27.6640625" style="93" customWidth="1"/>
    <col min="8926" max="8926" width="2.88671875" style="93" customWidth="1"/>
    <col min="8927" max="9179" width="8.88671875" style="93"/>
    <col min="9180" max="9180" width="3.6640625" style="93" customWidth="1"/>
    <col min="9181" max="9181" width="27.6640625" style="93" customWidth="1"/>
    <col min="9182" max="9182" width="2.88671875" style="93" customWidth="1"/>
    <col min="9183" max="9435" width="8.88671875" style="93"/>
    <col min="9436" max="9436" width="3.6640625" style="93" customWidth="1"/>
    <col min="9437" max="9437" width="27.6640625" style="93" customWidth="1"/>
    <col min="9438" max="9438" width="2.88671875" style="93" customWidth="1"/>
    <col min="9439" max="9691" width="8.88671875" style="93"/>
    <col min="9692" max="9692" width="3.6640625" style="93" customWidth="1"/>
    <col min="9693" max="9693" width="27.6640625" style="93" customWidth="1"/>
    <col min="9694" max="9694" width="2.88671875" style="93" customWidth="1"/>
    <col min="9695" max="9947" width="8.88671875" style="93"/>
    <col min="9948" max="9948" width="3.6640625" style="93" customWidth="1"/>
    <col min="9949" max="9949" width="27.6640625" style="93" customWidth="1"/>
    <col min="9950" max="9950" width="2.88671875" style="93" customWidth="1"/>
    <col min="9951" max="10203" width="8.88671875" style="93"/>
    <col min="10204" max="10204" width="3.6640625" style="93" customWidth="1"/>
    <col min="10205" max="10205" width="27.6640625" style="93" customWidth="1"/>
    <col min="10206" max="10206" width="2.88671875" style="93" customWidth="1"/>
    <col min="10207" max="10459" width="8.88671875" style="93"/>
    <col min="10460" max="10460" width="3.6640625" style="93" customWidth="1"/>
    <col min="10461" max="10461" width="27.6640625" style="93" customWidth="1"/>
    <col min="10462" max="10462" width="2.88671875" style="93" customWidth="1"/>
    <col min="10463" max="10715" width="8.88671875" style="93"/>
    <col min="10716" max="10716" width="3.6640625" style="93" customWidth="1"/>
    <col min="10717" max="10717" width="27.6640625" style="93" customWidth="1"/>
    <col min="10718" max="10718" width="2.88671875" style="93" customWidth="1"/>
    <col min="10719" max="10971" width="8.88671875" style="93"/>
    <col min="10972" max="10972" width="3.6640625" style="93" customWidth="1"/>
    <col min="10973" max="10973" width="27.6640625" style="93" customWidth="1"/>
    <col min="10974" max="10974" width="2.88671875" style="93" customWidth="1"/>
    <col min="10975" max="11227" width="8.88671875" style="93"/>
    <col min="11228" max="11228" width="3.6640625" style="93" customWidth="1"/>
    <col min="11229" max="11229" width="27.6640625" style="93" customWidth="1"/>
    <col min="11230" max="11230" width="2.88671875" style="93" customWidth="1"/>
    <col min="11231" max="11483" width="8.88671875" style="93"/>
    <col min="11484" max="11484" width="3.6640625" style="93" customWidth="1"/>
    <col min="11485" max="11485" width="27.6640625" style="93" customWidth="1"/>
    <col min="11486" max="11486" width="2.88671875" style="93" customWidth="1"/>
    <col min="11487" max="11739" width="8.88671875" style="93"/>
    <col min="11740" max="11740" width="3.6640625" style="93" customWidth="1"/>
    <col min="11741" max="11741" width="27.6640625" style="93" customWidth="1"/>
    <col min="11742" max="11742" width="2.88671875" style="93" customWidth="1"/>
    <col min="11743" max="11995" width="8.88671875" style="93"/>
    <col min="11996" max="11996" width="3.6640625" style="93" customWidth="1"/>
    <col min="11997" max="11997" width="27.6640625" style="93" customWidth="1"/>
    <col min="11998" max="11998" width="2.88671875" style="93" customWidth="1"/>
    <col min="11999" max="12251" width="8.88671875" style="93"/>
    <col min="12252" max="12252" width="3.6640625" style="93" customWidth="1"/>
    <col min="12253" max="12253" width="27.6640625" style="93" customWidth="1"/>
    <col min="12254" max="12254" width="2.88671875" style="93" customWidth="1"/>
    <col min="12255" max="12507" width="8.88671875" style="93"/>
    <col min="12508" max="12508" width="3.6640625" style="93" customWidth="1"/>
    <col min="12509" max="12509" width="27.6640625" style="93" customWidth="1"/>
    <col min="12510" max="12510" width="2.88671875" style="93" customWidth="1"/>
    <col min="12511" max="12763" width="8.88671875" style="93"/>
    <col min="12764" max="12764" width="3.6640625" style="93" customWidth="1"/>
    <col min="12765" max="12765" width="27.6640625" style="93" customWidth="1"/>
    <col min="12766" max="12766" width="2.88671875" style="93" customWidth="1"/>
    <col min="12767" max="13019" width="8.88671875" style="93"/>
    <col min="13020" max="13020" width="3.6640625" style="93" customWidth="1"/>
    <col min="13021" max="13021" width="27.6640625" style="93" customWidth="1"/>
    <col min="13022" max="13022" width="2.88671875" style="93" customWidth="1"/>
    <col min="13023" max="13275" width="8.88671875" style="93"/>
    <col min="13276" max="13276" width="3.6640625" style="93" customWidth="1"/>
    <col min="13277" max="13277" width="27.6640625" style="93" customWidth="1"/>
    <col min="13278" max="13278" width="2.88671875" style="93" customWidth="1"/>
    <col min="13279" max="13531" width="8.88671875" style="93"/>
    <col min="13532" max="13532" width="3.6640625" style="93" customWidth="1"/>
    <col min="13533" max="13533" width="27.6640625" style="93" customWidth="1"/>
    <col min="13534" max="13534" width="2.88671875" style="93" customWidth="1"/>
    <col min="13535" max="13787" width="8.88671875" style="93"/>
    <col min="13788" max="13788" width="3.6640625" style="93" customWidth="1"/>
    <col min="13789" max="13789" width="27.6640625" style="93" customWidth="1"/>
    <col min="13790" max="13790" width="2.88671875" style="93" customWidth="1"/>
    <col min="13791" max="14043" width="8.88671875" style="93"/>
    <col min="14044" max="14044" width="3.6640625" style="93" customWidth="1"/>
    <col min="14045" max="14045" width="27.6640625" style="93" customWidth="1"/>
    <col min="14046" max="14046" width="2.88671875" style="93" customWidth="1"/>
    <col min="14047" max="14299" width="8.88671875" style="93"/>
    <col min="14300" max="14300" width="3.6640625" style="93" customWidth="1"/>
    <col min="14301" max="14301" width="27.6640625" style="93" customWidth="1"/>
    <col min="14302" max="14302" width="2.88671875" style="93" customWidth="1"/>
    <col min="14303" max="14555" width="8.88671875" style="93"/>
    <col min="14556" max="14556" width="3.6640625" style="93" customWidth="1"/>
    <col min="14557" max="14557" width="27.6640625" style="93" customWidth="1"/>
    <col min="14558" max="14558" width="2.88671875" style="93" customWidth="1"/>
    <col min="14559" max="14811" width="8.88671875" style="93"/>
    <col min="14812" max="14812" width="3.6640625" style="93" customWidth="1"/>
    <col min="14813" max="14813" width="27.6640625" style="93" customWidth="1"/>
    <col min="14814" max="14814" width="2.88671875" style="93" customWidth="1"/>
    <col min="14815" max="15067" width="8.88671875" style="93"/>
    <col min="15068" max="15068" width="3.6640625" style="93" customWidth="1"/>
    <col min="15069" max="15069" width="27.6640625" style="93" customWidth="1"/>
    <col min="15070" max="15070" width="2.88671875" style="93" customWidth="1"/>
    <col min="15071" max="15323" width="8.88671875" style="93"/>
    <col min="15324" max="15324" width="3.6640625" style="93" customWidth="1"/>
    <col min="15325" max="15325" width="27.6640625" style="93" customWidth="1"/>
    <col min="15326" max="15326" width="2.88671875" style="93" customWidth="1"/>
    <col min="15327" max="15579" width="8.88671875" style="93"/>
    <col min="15580" max="15580" width="3.6640625" style="93" customWidth="1"/>
    <col min="15581" max="15581" width="27.6640625" style="93" customWidth="1"/>
    <col min="15582" max="15582" width="2.88671875" style="93" customWidth="1"/>
    <col min="15583" max="15835" width="8.88671875" style="93"/>
    <col min="15836" max="15836" width="3.6640625" style="93" customWidth="1"/>
    <col min="15837" max="15837" width="27.6640625" style="93" customWidth="1"/>
    <col min="15838" max="15838" width="2.88671875" style="93" customWidth="1"/>
    <col min="15839" max="16091" width="8.88671875" style="93"/>
    <col min="16092" max="16092" width="3.6640625" style="93" customWidth="1"/>
    <col min="16093" max="16093" width="27.6640625" style="93" customWidth="1"/>
    <col min="16094" max="16094" width="2.88671875" style="93" customWidth="1"/>
    <col min="16095" max="16384" width="8.88671875" style="93"/>
  </cols>
  <sheetData>
    <row r="3" spans="1:9" ht="30" customHeight="1" x14ac:dyDescent="0.45">
      <c r="A3" s="261" t="s">
        <v>551</v>
      </c>
      <c r="B3" s="261"/>
      <c r="C3" s="261"/>
    </row>
    <row r="4" spans="1:9" ht="18.600000000000001" x14ac:dyDescent="0.5">
      <c r="A4" s="34"/>
      <c r="B4" s="34"/>
      <c r="C4" s="34"/>
      <c r="D4" s="34"/>
      <c r="E4" s="34"/>
      <c r="F4" s="34"/>
      <c r="G4" s="34"/>
      <c r="H4" s="34"/>
      <c r="I4" s="34"/>
    </row>
    <row r="5" spans="1:9" ht="26.4" x14ac:dyDescent="0.45">
      <c r="A5" s="264" t="s">
        <v>72</v>
      </c>
      <c r="B5" s="264"/>
      <c r="C5" s="264"/>
      <c r="D5" s="1"/>
      <c r="E5" s="1"/>
      <c r="F5" s="1"/>
      <c r="G5" s="1"/>
      <c r="H5" s="1"/>
      <c r="I5" s="1"/>
    </row>
    <row r="8" spans="1:9" ht="46.95" customHeight="1" x14ac:dyDescent="0.45">
      <c r="A8" s="294" t="s">
        <v>594</v>
      </c>
      <c r="B8" s="295"/>
      <c r="C8" s="181"/>
    </row>
    <row r="9" spans="1:9" x14ac:dyDescent="0.45">
      <c r="A9" s="94" t="s">
        <v>178</v>
      </c>
      <c r="B9" s="94" t="s">
        <v>382</v>
      </c>
    </row>
    <row r="10" spans="1:9" ht="120.75" customHeight="1" x14ac:dyDescent="0.45">
      <c r="A10" s="95" t="s">
        <v>165</v>
      </c>
    </row>
    <row r="11" spans="1:9" ht="120.75" customHeight="1" x14ac:dyDescent="0.45">
      <c r="A11" s="95" t="s">
        <v>166</v>
      </c>
    </row>
    <row r="12" spans="1:9" ht="120.75" customHeight="1" x14ac:dyDescent="0.45">
      <c r="A12" s="95" t="s">
        <v>170</v>
      </c>
    </row>
    <row r="13" spans="1:9" ht="120.75" customHeight="1" x14ac:dyDescent="0.45">
      <c r="A13" s="95" t="s">
        <v>167</v>
      </c>
    </row>
    <row r="14" spans="1:9" ht="120.75" customHeight="1" x14ac:dyDescent="0.45">
      <c r="A14" s="95" t="s">
        <v>177</v>
      </c>
    </row>
    <row r="15" spans="1:9" ht="120.75" customHeight="1" x14ac:dyDescent="0.45">
      <c r="A15" s="95" t="s">
        <v>168</v>
      </c>
    </row>
    <row r="16" spans="1:9" ht="120.75" customHeight="1" x14ac:dyDescent="0.45">
      <c r="A16" s="95" t="s">
        <v>169</v>
      </c>
    </row>
  </sheetData>
  <autoFilter ref="A9:A16"/>
  <mergeCells count="3">
    <mergeCell ref="A5:C5"/>
    <mergeCell ref="A8:B8"/>
    <mergeCell ref="A3:C3"/>
  </mergeCells>
  <hyperlinks>
    <hyperlink ref="A5:C5" location="სარჩევი!A1" display="სარჩევში დაბრუნება"/>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131"/>
  <dimension ref="A3:I36"/>
  <sheetViews>
    <sheetView workbookViewId="0">
      <selection activeCell="A4" sqref="A4:C4"/>
    </sheetView>
  </sheetViews>
  <sheetFormatPr defaultRowHeight="16.8" x14ac:dyDescent="0.45"/>
  <cols>
    <col min="1" max="1" width="11.33203125" customWidth="1"/>
    <col min="2" max="2" width="56.88671875" bestFit="1" customWidth="1"/>
    <col min="3" max="3" width="16.6640625" customWidth="1"/>
    <col min="4" max="4" width="20" customWidth="1"/>
    <col min="5" max="5" width="32.88671875" customWidth="1"/>
    <col min="6" max="6" width="30.33203125" customWidth="1"/>
  </cols>
  <sheetData>
    <row r="3" spans="1:9" s="93" customFormat="1" x14ac:dyDescent="0.45"/>
    <row r="4" spans="1:9" s="93" customFormat="1" ht="81" customHeight="1" x14ac:dyDescent="0.45">
      <c r="A4" s="261" t="s">
        <v>557</v>
      </c>
      <c r="B4" s="261"/>
      <c r="C4" s="261"/>
    </row>
    <row r="5" spans="1:9" s="93" customFormat="1" ht="18.600000000000001" x14ac:dyDescent="0.5">
      <c r="A5" s="34"/>
      <c r="B5" s="34"/>
      <c r="C5" s="34"/>
      <c r="D5" s="34"/>
      <c r="E5" s="34"/>
      <c r="F5" s="34"/>
      <c r="G5" s="34"/>
      <c r="H5" s="34"/>
      <c r="I5" s="34"/>
    </row>
    <row r="6" spans="1:9" s="93" customFormat="1" ht="26.4" x14ac:dyDescent="0.45">
      <c r="A6" s="264" t="s">
        <v>72</v>
      </c>
      <c r="B6" s="264"/>
      <c r="C6" s="264"/>
      <c r="D6" s="1"/>
      <c r="E6" s="1"/>
      <c r="F6" s="1"/>
      <c r="G6" s="1"/>
      <c r="H6" s="1"/>
      <c r="I6" s="1"/>
    </row>
    <row r="8" spans="1:9" s="26" customFormat="1" ht="37.200000000000003" customHeight="1" x14ac:dyDescent="0.45">
      <c r="A8" s="105" t="s">
        <v>2</v>
      </c>
      <c r="B8" s="106" t="s">
        <v>193</v>
      </c>
      <c r="C8" s="106" t="s">
        <v>191</v>
      </c>
      <c r="D8" s="106" t="s">
        <v>185</v>
      </c>
      <c r="E8" s="106" t="s">
        <v>186</v>
      </c>
      <c r="F8" s="107" t="s">
        <v>190</v>
      </c>
    </row>
    <row r="9" spans="1:9" x14ac:dyDescent="0.45">
      <c r="A9" s="103">
        <v>1</v>
      </c>
      <c r="B9" s="12" t="s">
        <v>187</v>
      </c>
      <c r="C9" s="12" t="s">
        <v>192</v>
      </c>
      <c r="D9" s="12" t="s">
        <v>188</v>
      </c>
      <c r="E9" s="12" t="s">
        <v>189</v>
      </c>
      <c r="F9" s="104">
        <v>7871</v>
      </c>
    </row>
    <row r="10" spans="1:9" x14ac:dyDescent="0.45">
      <c r="A10" s="103">
        <v>2</v>
      </c>
      <c r="B10" s="12" t="s">
        <v>219</v>
      </c>
      <c r="C10" s="12" t="s">
        <v>192</v>
      </c>
      <c r="D10" s="12" t="s">
        <v>194</v>
      </c>
      <c r="E10" s="12" t="s">
        <v>195</v>
      </c>
      <c r="F10" s="104">
        <v>7883</v>
      </c>
    </row>
    <row r="11" spans="1:9" x14ac:dyDescent="0.45">
      <c r="A11" s="103">
        <v>3</v>
      </c>
      <c r="B11" s="12" t="s">
        <v>196</v>
      </c>
      <c r="C11" s="12" t="s">
        <v>192</v>
      </c>
      <c r="D11" s="12" t="s">
        <v>188</v>
      </c>
      <c r="E11" s="12" t="s">
        <v>189</v>
      </c>
      <c r="F11" s="104">
        <v>7893</v>
      </c>
    </row>
    <row r="12" spans="1:9" x14ac:dyDescent="0.45">
      <c r="A12" s="103">
        <v>4</v>
      </c>
      <c r="B12" s="12" t="s">
        <v>197</v>
      </c>
      <c r="C12" s="12" t="s">
        <v>192</v>
      </c>
      <c r="D12" s="12" t="s">
        <v>194</v>
      </c>
      <c r="E12" s="12" t="s">
        <v>198</v>
      </c>
      <c r="F12" s="104">
        <v>7932</v>
      </c>
    </row>
    <row r="13" spans="1:9" x14ac:dyDescent="0.45">
      <c r="A13" s="103">
        <v>5</v>
      </c>
      <c r="B13" s="12" t="s">
        <v>199</v>
      </c>
      <c r="C13" s="12" t="s">
        <v>192</v>
      </c>
      <c r="D13" s="12" t="s">
        <v>188</v>
      </c>
      <c r="E13" s="12" t="s">
        <v>189</v>
      </c>
      <c r="F13" s="104">
        <v>7937</v>
      </c>
    </row>
    <row r="14" spans="1:9" x14ac:dyDescent="0.45">
      <c r="A14" s="103">
        <v>6</v>
      </c>
      <c r="B14" s="12" t="s">
        <v>200</v>
      </c>
      <c r="C14" s="12" t="s">
        <v>192</v>
      </c>
      <c r="D14" s="12" t="s">
        <v>188</v>
      </c>
      <c r="E14" s="12" t="s">
        <v>189</v>
      </c>
      <c r="F14" s="104">
        <v>7952</v>
      </c>
    </row>
    <row r="15" spans="1:9" x14ac:dyDescent="0.45">
      <c r="A15" s="103">
        <v>7</v>
      </c>
      <c r="B15" s="12" t="s">
        <v>201</v>
      </c>
      <c r="C15" s="12" t="s">
        <v>192</v>
      </c>
      <c r="D15" s="12" t="s">
        <v>188</v>
      </c>
      <c r="E15" s="12" t="s">
        <v>202</v>
      </c>
      <c r="F15" s="104">
        <v>8027</v>
      </c>
    </row>
    <row r="16" spans="1:9" x14ac:dyDescent="0.45">
      <c r="A16" s="103">
        <v>8</v>
      </c>
      <c r="B16" s="12" t="s">
        <v>203</v>
      </c>
      <c r="C16" s="12" t="s">
        <v>192</v>
      </c>
      <c r="D16" s="12" t="s">
        <v>194</v>
      </c>
      <c r="E16" s="12" t="s">
        <v>198</v>
      </c>
      <c r="F16" s="104">
        <v>8034</v>
      </c>
    </row>
    <row r="17" spans="1:6" x14ac:dyDescent="0.45">
      <c r="A17" s="103">
        <v>9</v>
      </c>
      <c r="B17" s="12" t="s">
        <v>204</v>
      </c>
      <c r="C17" s="12" t="s">
        <v>192</v>
      </c>
      <c r="D17" s="12" t="s">
        <v>194</v>
      </c>
      <c r="E17" s="12" t="s">
        <v>198</v>
      </c>
      <c r="F17" s="104">
        <v>8051</v>
      </c>
    </row>
    <row r="18" spans="1:6" x14ac:dyDescent="0.45">
      <c r="A18" s="103">
        <v>10</v>
      </c>
      <c r="B18" s="12" t="s">
        <v>205</v>
      </c>
      <c r="C18" s="12" t="s">
        <v>192</v>
      </c>
      <c r="D18" s="12" t="s">
        <v>194</v>
      </c>
      <c r="E18" s="12" t="s">
        <v>198</v>
      </c>
      <c r="F18" s="104">
        <v>8080</v>
      </c>
    </row>
    <row r="19" spans="1:6" x14ac:dyDescent="0.45">
      <c r="A19" s="103">
        <v>11</v>
      </c>
      <c r="B19" s="12" t="s">
        <v>206</v>
      </c>
      <c r="C19" s="12" t="s">
        <v>192</v>
      </c>
      <c r="D19" s="12" t="s">
        <v>188</v>
      </c>
      <c r="E19" s="12" t="s">
        <v>189</v>
      </c>
      <c r="F19" s="104">
        <v>8091</v>
      </c>
    </row>
    <row r="20" spans="1:6" x14ac:dyDescent="0.45">
      <c r="A20" s="103">
        <v>12</v>
      </c>
      <c r="B20" s="12" t="s">
        <v>207</v>
      </c>
      <c r="C20" s="12" t="s">
        <v>192</v>
      </c>
      <c r="D20" s="12" t="s">
        <v>188</v>
      </c>
      <c r="E20" s="12" t="s">
        <v>195</v>
      </c>
      <c r="F20" s="104">
        <v>8126</v>
      </c>
    </row>
    <row r="21" spans="1:6" x14ac:dyDescent="0.45">
      <c r="A21" s="103">
        <v>13</v>
      </c>
      <c r="B21" s="12" t="s">
        <v>208</v>
      </c>
      <c r="C21" s="12" t="s">
        <v>192</v>
      </c>
      <c r="D21" s="12" t="s">
        <v>188</v>
      </c>
      <c r="E21" s="12" t="s">
        <v>189</v>
      </c>
      <c r="F21" s="104">
        <v>8156</v>
      </c>
    </row>
    <row r="22" spans="1:6" x14ac:dyDescent="0.45">
      <c r="A22" s="103">
        <v>14</v>
      </c>
      <c r="B22" s="12" t="s">
        <v>209</v>
      </c>
      <c r="C22" s="12" t="s">
        <v>192</v>
      </c>
      <c r="D22" s="12" t="s">
        <v>188</v>
      </c>
      <c r="E22" s="12" t="s">
        <v>189</v>
      </c>
      <c r="F22" s="104">
        <v>8167</v>
      </c>
    </row>
    <row r="23" spans="1:6" x14ac:dyDescent="0.45">
      <c r="A23" s="103">
        <v>15</v>
      </c>
      <c r="B23" s="12" t="s">
        <v>210</v>
      </c>
      <c r="C23" s="12" t="s">
        <v>192</v>
      </c>
      <c r="D23" s="12" t="s">
        <v>188</v>
      </c>
      <c r="E23" s="12" t="s">
        <v>211</v>
      </c>
      <c r="F23" s="104">
        <v>8201</v>
      </c>
    </row>
    <row r="24" spans="1:6" x14ac:dyDescent="0.45">
      <c r="A24" s="103">
        <v>16</v>
      </c>
      <c r="B24" s="12" t="s">
        <v>212</v>
      </c>
      <c r="C24" s="12" t="s">
        <v>192</v>
      </c>
      <c r="D24" s="12" t="s">
        <v>188</v>
      </c>
      <c r="E24" s="12" t="s">
        <v>213</v>
      </c>
      <c r="F24" s="104">
        <v>8463</v>
      </c>
    </row>
    <row r="25" spans="1:6" x14ac:dyDescent="0.45">
      <c r="A25" s="103">
        <v>17</v>
      </c>
      <c r="B25" s="12" t="s">
        <v>214</v>
      </c>
      <c r="C25" s="12" t="s">
        <v>192</v>
      </c>
      <c r="D25" s="12" t="s">
        <v>188</v>
      </c>
      <c r="E25" s="12" t="s">
        <v>211</v>
      </c>
      <c r="F25" s="104">
        <v>8516</v>
      </c>
    </row>
    <row r="26" spans="1:6" x14ac:dyDescent="0.45">
      <c r="A26" s="103">
        <v>18</v>
      </c>
      <c r="B26" s="12" t="s">
        <v>215</v>
      </c>
      <c r="C26" s="12" t="s">
        <v>192</v>
      </c>
      <c r="D26" s="12" t="s">
        <v>188</v>
      </c>
      <c r="E26" s="12" t="s">
        <v>216</v>
      </c>
      <c r="F26" s="104">
        <v>8586</v>
      </c>
    </row>
    <row r="27" spans="1:6" x14ac:dyDescent="0.45">
      <c r="A27" s="103">
        <v>19</v>
      </c>
      <c r="B27" s="12" t="s">
        <v>217</v>
      </c>
      <c r="C27" s="12" t="s">
        <v>192</v>
      </c>
      <c r="D27" s="12" t="s">
        <v>194</v>
      </c>
      <c r="E27" s="12" t="s">
        <v>198</v>
      </c>
      <c r="F27" s="104">
        <v>8611</v>
      </c>
    </row>
    <row r="28" spans="1:6" x14ac:dyDescent="0.45">
      <c r="A28" s="103">
        <v>20</v>
      </c>
      <c r="B28" s="12" t="s">
        <v>218</v>
      </c>
      <c r="C28" s="12" t="s">
        <v>192</v>
      </c>
      <c r="D28" s="12" t="s">
        <v>188</v>
      </c>
      <c r="E28" s="12" t="s">
        <v>211</v>
      </c>
      <c r="F28" s="104">
        <v>8848</v>
      </c>
    </row>
    <row r="29" spans="1:6" x14ac:dyDescent="0.45">
      <c r="A29" s="108">
        <v>21</v>
      </c>
      <c r="B29" s="12" t="s">
        <v>220</v>
      </c>
      <c r="C29" s="12" t="s">
        <v>221</v>
      </c>
      <c r="D29" s="12" t="s">
        <v>222</v>
      </c>
      <c r="E29" s="12" t="s">
        <v>223</v>
      </c>
      <c r="F29" s="110">
        <v>4808</v>
      </c>
    </row>
    <row r="30" spans="1:6" x14ac:dyDescent="0.45">
      <c r="A30" s="103">
        <v>22</v>
      </c>
      <c r="B30" s="12" t="s">
        <v>224</v>
      </c>
      <c r="C30" s="12" t="s">
        <v>225</v>
      </c>
      <c r="D30" s="12" t="s">
        <v>227</v>
      </c>
      <c r="E30" s="12" t="s">
        <v>226</v>
      </c>
      <c r="F30" s="110">
        <v>5985</v>
      </c>
    </row>
    <row r="31" spans="1:6" x14ac:dyDescent="0.45">
      <c r="A31" s="108">
        <v>23</v>
      </c>
      <c r="B31" s="12" t="s">
        <v>228</v>
      </c>
      <c r="C31" s="12" t="s">
        <v>221</v>
      </c>
      <c r="D31" s="12" t="s">
        <v>233</v>
      </c>
      <c r="E31" s="12" t="s">
        <v>232</v>
      </c>
      <c r="F31" s="110">
        <v>4700</v>
      </c>
    </row>
    <row r="32" spans="1:6" x14ac:dyDescent="0.45">
      <c r="A32" s="103">
        <v>24</v>
      </c>
      <c r="B32" s="12" t="s">
        <v>229</v>
      </c>
      <c r="C32" s="12" t="s">
        <v>221</v>
      </c>
      <c r="D32" s="12" t="s">
        <v>233</v>
      </c>
      <c r="E32" s="12" t="s">
        <v>232</v>
      </c>
      <c r="F32" s="110">
        <v>4852</v>
      </c>
    </row>
    <row r="33" spans="1:6" x14ac:dyDescent="0.45">
      <c r="A33" s="108">
        <v>25</v>
      </c>
      <c r="B33" s="12" t="s">
        <v>230</v>
      </c>
      <c r="C33" s="12" t="s">
        <v>221</v>
      </c>
      <c r="D33" s="12" t="s">
        <v>233</v>
      </c>
      <c r="E33" s="12" t="s">
        <v>232</v>
      </c>
      <c r="F33" s="110">
        <v>5201</v>
      </c>
    </row>
    <row r="34" spans="1:6" x14ac:dyDescent="0.45">
      <c r="A34" s="103">
        <v>26</v>
      </c>
      <c r="B34" s="12" t="s">
        <v>231</v>
      </c>
      <c r="C34" s="12" t="s">
        <v>221</v>
      </c>
      <c r="D34" s="12" t="s">
        <v>233</v>
      </c>
      <c r="E34" s="12" t="s">
        <v>232</v>
      </c>
      <c r="F34" s="110">
        <v>5047</v>
      </c>
    </row>
    <row r="35" spans="1:6" x14ac:dyDescent="0.45">
      <c r="A35" s="108">
        <v>27</v>
      </c>
      <c r="B35" s="12" t="s">
        <v>234</v>
      </c>
      <c r="C35" s="12" t="s">
        <v>221</v>
      </c>
      <c r="D35" s="12" t="s">
        <v>233</v>
      </c>
      <c r="E35" s="12" t="s">
        <v>235</v>
      </c>
      <c r="F35" s="110">
        <v>5642</v>
      </c>
    </row>
    <row r="36" spans="1:6" x14ac:dyDescent="0.45">
      <c r="A36" s="103">
        <v>28</v>
      </c>
      <c r="B36" s="12" t="s">
        <v>236</v>
      </c>
      <c r="C36" s="12" t="s">
        <v>237</v>
      </c>
      <c r="D36" s="12" t="s">
        <v>238</v>
      </c>
      <c r="E36" s="109" t="s">
        <v>112</v>
      </c>
      <c r="F36" s="12">
        <v>6267</v>
      </c>
    </row>
  </sheetData>
  <mergeCells count="2">
    <mergeCell ref="A6:C6"/>
    <mergeCell ref="A4:C4"/>
  </mergeCells>
  <hyperlinks>
    <hyperlink ref="A6:C6" location="სარჩევი!A1" display="სარჩევში დაბრუნება"/>
  </hyperlink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11"/>
  <dimension ref="A1:I28"/>
  <sheetViews>
    <sheetView workbookViewId="0">
      <selection activeCell="A10" sqref="A10:I10"/>
    </sheetView>
  </sheetViews>
  <sheetFormatPr defaultColWidth="8.88671875" defaultRowHeight="21" x14ac:dyDescent="0.45"/>
  <cols>
    <col min="1" max="1" width="4.33203125" style="1" customWidth="1"/>
    <col min="2" max="3" width="17.33203125" style="1" customWidth="1"/>
    <col min="4" max="16384" width="8.88671875" style="1"/>
  </cols>
  <sheetData>
    <row r="1" spans="1:9" ht="39" customHeight="1" x14ac:dyDescent="0.45">
      <c r="A1" s="296" t="s">
        <v>116</v>
      </c>
      <c r="B1" s="296"/>
      <c r="C1" s="296"/>
      <c r="D1" s="32"/>
    </row>
    <row r="2" spans="1:9" x14ac:dyDescent="0.45">
      <c r="A2" s="59" t="s">
        <v>2</v>
      </c>
      <c r="B2" s="59" t="s">
        <v>7</v>
      </c>
      <c r="C2" s="59" t="s">
        <v>8</v>
      </c>
      <c r="D2" s="32"/>
    </row>
    <row r="3" spans="1:9" x14ac:dyDescent="0.45">
      <c r="A3" s="59">
        <v>1</v>
      </c>
      <c r="B3" s="60" t="s">
        <v>9</v>
      </c>
      <c r="C3" s="59">
        <v>3</v>
      </c>
      <c r="D3" s="32"/>
    </row>
    <row r="4" spans="1:9" x14ac:dyDescent="0.45">
      <c r="A4" s="59">
        <v>2</v>
      </c>
      <c r="B4" s="60" t="s">
        <v>10</v>
      </c>
      <c r="C4" s="59">
        <v>2</v>
      </c>
      <c r="D4" s="32"/>
    </row>
    <row r="5" spans="1:9" x14ac:dyDescent="0.45">
      <c r="A5" s="59">
        <v>3</v>
      </c>
      <c r="B5" s="60" t="s">
        <v>11</v>
      </c>
      <c r="C5" s="59">
        <v>4</v>
      </c>
      <c r="D5" s="32"/>
    </row>
    <row r="6" spans="1:9" x14ac:dyDescent="0.45">
      <c r="A6" s="59">
        <v>4</v>
      </c>
      <c r="B6" s="60" t="s">
        <v>12</v>
      </c>
      <c r="C6" s="59">
        <v>5</v>
      </c>
      <c r="D6" s="32"/>
    </row>
    <row r="7" spans="1:9" x14ac:dyDescent="0.45">
      <c r="A7" s="59">
        <v>5</v>
      </c>
      <c r="B7" s="60" t="s">
        <v>13</v>
      </c>
      <c r="C7" s="59">
        <v>4</v>
      </c>
      <c r="D7" s="32"/>
    </row>
    <row r="10" spans="1:9" ht="100.95" customHeight="1" x14ac:dyDescent="0.45">
      <c r="A10" s="261" t="s">
        <v>588</v>
      </c>
      <c r="B10" s="261"/>
      <c r="C10" s="261"/>
      <c r="D10" s="261"/>
      <c r="E10" s="261"/>
      <c r="F10" s="261"/>
      <c r="G10" s="261"/>
      <c r="H10" s="261"/>
      <c r="I10" s="261"/>
    </row>
    <row r="12" spans="1:9" ht="23.4" customHeight="1" x14ac:dyDescent="0.45">
      <c r="A12" s="264" t="s">
        <v>72</v>
      </c>
      <c r="B12" s="264"/>
      <c r="C12" s="264"/>
      <c r="D12" s="264"/>
      <c r="E12" s="264"/>
      <c r="F12" s="264"/>
      <c r="G12" s="264"/>
      <c r="H12" s="264"/>
      <c r="I12" s="264"/>
    </row>
    <row r="14" spans="1:9" ht="26.4" x14ac:dyDescent="0.45">
      <c r="A14" s="262" t="s">
        <v>115</v>
      </c>
      <c r="B14" s="262"/>
      <c r="C14" s="262"/>
      <c r="D14" s="262"/>
      <c r="E14" s="262"/>
      <c r="F14" s="262"/>
      <c r="G14" s="262"/>
      <c r="H14" s="262"/>
      <c r="I14" s="262"/>
    </row>
    <row r="15" spans="1:9" x14ac:dyDescent="0.45">
      <c r="A15" s="58"/>
      <c r="B15" s="58"/>
      <c r="C15" s="58"/>
      <c r="D15" s="58"/>
      <c r="E15" s="58"/>
      <c r="F15" s="58"/>
      <c r="G15" s="58"/>
      <c r="H15" s="58"/>
      <c r="I15" s="58"/>
    </row>
    <row r="16" spans="1:9" ht="40.950000000000003" customHeight="1" x14ac:dyDescent="0.45">
      <c r="A16" s="297" t="s">
        <v>14</v>
      </c>
      <c r="B16" s="297"/>
      <c r="C16" s="297"/>
    </row>
    <row r="17" spans="1:3" ht="27" customHeight="1" x14ac:dyDescent="0.45">
      <c r="A17" s="8" t="s">
        <v>2</v>
      </c>
      <c r="B17" s="8" t="s">
        <v>7</v>
      </c>
      <c r="C17" s="8" t="s">
        <v>8</v>
      </c>
    </row>
    <row r="18" spans="1:3" x14ac:dyDescent="0.45">
      <c r="A18" s="2">
        <v>1</v>
      </c>
      <c r="B18" s="4" t="s">
        <v>9</v>
      </c>
      <c r="C18" s="8">
        <v>3</v>
      </c>
    </row>
    <row r="19" spans="1:3" x14ac:dyDescent="0.45">
      <c r="A19" s="2">
        <v>2</v>
      </c>
      <c r="B19" s="4" t="s">
        <v>10</v>
      </c>
      <c r="C19" s="99">
        <v>2</v>
      </c>
    </row>
    <row r="20" spans="1:3" x14ac:dyDescent="0.45">
      <c r="A20" s="2">
        <v>3</v>
      </c>
      <c r="B20" s="4" t="s">
        <v>11</v>
      </c>
      <c r="C20" s="100">
        <v>4</v>
      </c>
    </row>
    <row r="21" spans="1:3" x14ac:dyDescent="0.45">
      <c r="A21" s="2">
        <v>4</v>
      </c>
      <c r="B21" s="4" t="s">
        <v>12</v>
      </c>
      <c r="C21" s="102">
        <v>5</v>
      </c>
    </row>
    <row r="22" spans="1:3" x14ac:dyDescent="0.45">
      <c r="A22" s="2">
        <v>5</v>
      </c>
      <c r="B22" s="4" t="s">
        <v>13</v>
      </c>
      <c r="C22" s="101">
        <v>4</v>
      </c>
    </row>
    <row r="27" spans="1:3" ht="21" customHeight="1" x14ac:dyDescent="0.45"/>
    <row r="28" spans="1:3" x14ac:dyDescent="0.45">
      <c r="C28" s="32"/>
    </row>
  </sheetData>
  <mergeCells count="5">
    <mergeCell ref="A1:C1"/>
    <mergeCell ref="A10:I10"/>
    <mergeCell ref="A16:C16"/>
    <mergeCell ref="A14:I14"/>
    <mergeCell ref="A12:I12"/>
  </mergeCells>
  <hyperlinks>
    <hyperlink ref="A12:C12" location="სარჩევი!A1" display="სარჩევში დაბრუნება"/>
  </hyperlinks>
  <pageMargins left="0.7" right="0.7" top="0.75" bottom="0.75" header="0.3" footer="0.3"/>
  <pageSetup orientation="landscape"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16" zoomScaleNormal="100" workbookViewId="0">
      <selection activeCell="N17" sqref="N17"/>
    </sheetView>
  </sheetViews>
  <sheetFormatPr defaultRowHeight="16.8" x14ac:dyDescent="0.45"/>
  <cols>
    <col min="1" max="1" width="27.33203125" customWidth="1"/>
    <col min="2" max="3" width="23.109375" customWidth="1"/>
  </cols>
  <sheetData>
    <row r="1" spans="1:3" ht="28.8" x14ac:dyDescent="0.45">
      <c r="A1" s="298" t="s">
        <v>21</v>
      </c>
      <c r="B1" s="299"/>
      <c r="C1" s="300"/>
    </row>
    <row r="2" spans="1:3" ht="55.8" x14ac:dyDescent="0.45">
      <c r="A2" s="22" t="s">
        <v>22</v>
      </c>
      <c r="B2" s="22" t="s">
        <v>422</v>
      </c>
      <c r="C2" s="22" t="s">
        <v>423</v>
      </c>
    </row>
    <row r="3" spans="1:3" ht="18.600000000000001" x14ac:dyDescent="0.45">
      <c r="A3" s="23" t="s">
        <v>416</v>
      </c>
      <c r="B3" s="24">
        <v>61</v>
      </c>
      <c r="C3" s="24">
        <v>12</v>
      </c>
    </row>
    <row r="4" spans="1:3" ht="18.600000000000001" x14ac:dyDescent="0.45">
      <c r="A4" s="23" t="s">
        <v>417</v>
      </c>
      <c r="B4" s="24">
        <v>17</v>
      </c>
      <c r="C4" s="24">
        <v>7</v>
      </c>
    </row>
    <row r="5" spans="1:3" ht="18.600000000000001" x14ac:dyDescent="0.45">
      <c r="A5" s="23" t="s">
        <v>419</v>
      </c>
      <c r="B5" s="24">
        <v>26</v>
      </c>
      <c r="C5" s="24">
        <v>14</v>
      </c>
    </row>
    <row r="6" spans="1:3" ht="18.600000000000001" x14ac:dyDescent="0.45">
      <c r="A6" s="23" t="s">
        <v>420</v>
      </c>
      <c r="B6" s="24">
        <v>24</v>
      </c>
      <c r="C6" s="24">
        <v>10</v>
      </c>
    </row>
    <row r="7" spans="1:3" ht="18.600000000000001" x14ac:dyDescent="0.45">
      <c r="A7" s="23" t="s">
        <v>421</v>
      </c>
      <c r="B7" s="24">
        <v>19</v>
      </c>
      <c r="C7" s="24">
        <v>10</v>
      </c>
    </row>
    <row r="9" spans="1:3" ht="74.25" customHeight="1" x14ac:dyDescent="0.45">
      <c r="A9" s="261" t="s">
        <v>598</v>
      </c>
      <c r="B9" s="261"/>
      <c r="C9" s="261"/>
    </row>
    <row r="10" spans="1:3" x14ac:dyDescent="0.45">
      <c r="A10" s="10"/>
      <c r="B10" s="11"/>
      <c r="C10" s="11"/>
    </row>
    <row r="12" spans="1:3" ht="26.4" x14ac:dyDescent="0.45">
      <c r="A12" s="264" t="s">
        <v>72</v>
      </c>
      <c r="B12" s="264"/>
      <c r="C12" s="264"/>
    </row>
    <row r="13" spans="1:3" ht="21" x14ac:dyDescent="0.45">
      <c r="A13" s="1"/>
      <c r="B13" s="1"/>
      <c r="C13" s="1"/>
    </row>
    <row r="14" spans="1:3" ht="26.4" x14ac:dyDescent="0.45">
      <c r="A14" s="262" t="s">
        <v>115</v>
      </c>
      <c r="B14" s="262"/>
      <c r="C14" s="262"/>
    </row>
    <row r="16" spans="1:3" ht="34.200000000000003" customHeight="1" x14ac:dyDescent="0.45">
      <c r="A16" s="301" t="s">
        <v>21</v>
      </c>
      <c r="B16" s="302"/>
      <c r="C16" s="303"/>
    </row>
    <row r="17" spans="1:3" ht="34.200000000000003" customHeight="1" x14ac:dyDescent="0.45">
      <c r="A17" s="259" t="s">
        <v>22</v>
      </c>
      <c r="B17" s="259" t="s">
        <v>422</v>
      </c>
      <c r="C17" s="259" t="s">
        <v>423</v>
      </c>
    </row>
    <row r="18" spans="1:3" ht="21.6" customHeight="1" x14ac:dyDescent="0.45">
      <c r="A18" s="23" t="s">
        <v>416</v>
      </c>
      <c r="B18" s="24">
        <v>61</v>
      </c>
      <c r="C18" s="24">
        <v>12</v>
      </c>
    </row>
    <row r="19" spans="1:3" ht="21.6" customHeight="1" x14ac:dyDescent="0.45">
      <c r="A19" s="23" t="s">
        <v>417</v>
      </c>
      <c r="B19" s="24">
        <v>17</v>
      </c>
      <c r="C19" s="24">
        <v>7</v>
      </c>
    </row>
    <row r="20" spans="1:3" ht="21.6" customHeight="1" x14ac:dyDescent="0.45">
      <c r="A20" s="23" t="s">
        <v>419</v>
      </c>
      <c r="B20" s="24">
        <v>26</v>
      </c>
      <c r="C20" s="24">
        <v>14</v>
      </c>
    </row>
    <row r="21" spans="1:3" ht="21.6" customHeight="1" x14ac:dyDescent="0.45">
      <c r="A21" s="23" t="s">
        <v>420</v>
      </c>
      <c r="B21" s="24">
        <v>24</v>
      </c>
      <c r="C21" s="24">
        <v>10</v>
      </c>
    </row>
    <row r="22" spans="1:3" ht="21.6" customHeight="1" x14ac:dyDescent="0.45">
      <c r="A22" s="23" t="s">
        <v>421</v>
      </c>
      <c r="B22" s="24">
        <v>19</v>
      </c>
      <c r="C22" s="24">
        <v>10</v>
      </c>
    </row>
  </sheetData>
  <mergeCells count="5">
    <mergeCell ref="A1:C1"/>
    <mergeCell ref="A9:C9"/>
    <mergeCell ref="A14:C14"/>
    <mergeCell ref="A16:C16"/>
    <mergeCell ref="A12:C12"/>
  </mergeCells>
  <hyperlinks>
    <hyperlink ref="A12:C12" location="სარჩევი!A1" display="სარჩევში დაბრუნება"/>
  </hyperlink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16"/>
  <dimension ref="A1:E26"/>
  <sheetViews>
    <sheetView topLeftCell="A10" zoomScaleNormal="100" workbookViewId="0">
      <selection activeCell="A12" sqref="A12:C12"/>
    </sheetView>
  </sheetViews>
  <sheetFormatPr defaultRowHeight="16.8" x14ac:dyDescent="0.45"/>
  <cols>
    <col min="1" max="1" width="6.33203125" style="26" customWidth="1"/>
    <col min="2" max="2" width="33.6640625" style="29" customWidth="1"/>
    <col min="3" max="3" width="30.109375" style="29" customWidth="1"/>
    <col min="4" max="4" width="51.33203125" style="28" customWidth="1"/>
    <col min="5" max="5" width="29.21875" customWidth="1"/>
  </cols>
  <sheetData>
    <row r="1" spans="1:5" ht="39" customHeight="1" x14ac:dyDescent="0.45">
      <c r="A1" s="263" t="s">
        <v>173</v>
      </c>
      <c r="B1" s="263"/>
      <c r="C1" s="263"/>
      <c r="D1" s="263"/>
      <c r="E1" s="263"/>
    </row>
    <row r="2" spans="1:5" ht="39" customHeight="1" x14ac:dyDescent="0.45">
      <c r="A2" s="183" t="s">
        <v>2</v>
      </c>
      <c r="B2" s="183" t="s">
        <v>174</v>
      </c>
      <c r="C2" s="183" t="s">
        <v>175</v>
      </c>
      <c r="D2" s="183" t="s">
        <v>176</v>
      </c>
      <c r="E2" s="183" t="s">
        <v>172</v>
      </c>
    </row>
    <row r="3" spans="1:5" ht="73.95" customHeight="1" x14ac:dyDescent="0.45">
      <c r="A3" s="2">
        <v>1</v>
      </c>
      <c r="B3" s="2" t="s">
        <v>57</v>
      </c>
      <c r="C3" s="2" t="s">
        <v>59</v>
      </c>
      <c r="D3" s="184"/>
      <c r="E3" s="2">
        <v>7</v>
      </c>
    </row>
    <row r="4" spans="1:5" ht="73.95" customHeight="1" x14ac:dyDescent="0.45">
      <c r="A4" s="2">
        <v>2</v>
      </c>
      <c r="B4" s="2" t="s">
        <v>56</v>
      </c>
      <c r="C4" s="2" t="s">
        <v>10</v>
      </c>
      <c r="D4" s="184"/>
      <c r="E4" s="2">
        <v>15</v>
      </c>
    </row>
    <row r="5" spans="1:5" ht="73.95" customHeight="1" x14ac:dyDescent="0.45">
      <c r="A5" s="2">
        <v>3</v>
      </c>
      <c r="B5" s="2" t="s">
        <v>56</v>
      </c>
      <c r="C5" s="2" t="s">
        <v>12</v>
      </c>
      <c r="D5" s="184"/>
      <c r="E5" s="2">
        <v>14</v>
      </c>
    </row>
    <row r="6" spans="1:5" ht="73.95" customHeight="1" x14ac:dyDescent="0.45">
      <c r="A6" s="2">
        <v>4</v>
      </c>
      <c r="B6" s="2" t="s">
        <v>60</v>
      </c>
      <c r="C6" s="2" t="s">
        <v>71</v>
      </c>
      <c r="D6" s="184"/>
      <c r="E6" s="2">
        <v>4.5</v>
      </c>
    </row>
    <row r="7" spans="1:5" ht="73.95" customHeight="1" x14ac:dyDescent="0.45">
      <c r="A7" s="2">
        <v>5</v>
      </c>
      <c r="B7" s="2" t="s">
        <v>62</v>
      </c>
      <c r="C7" s="2" t="s">
        <v>10</v>
      </c>
      <c r="D7" s="184"/>
      <c r="E7" s="2">
        <v>8</v>
      </c>
    </row>
    <row r="8" spans="1:5" ht="73.95" customHeight="1" x14ac:dyDescent="0.45">
      <c r="A8" s="2">
        <v>6</v>
      </c>
      <c r="B8" s="2" t="s">
        <v>60</v>
      </c>
      <c r="C8" s="2" t="s">
        <v>12</v>
      </c>
      <c r="D8" s="184"/>
      <c r="E8" s="2">
        <v>5</v>
      </c>
    </row>
    <row r="9" spans="1:5" ht="73.95" customHeight="1" x14ac:dyDescent="0.45">
      <c r="A9" s="2">
        <v>7</v>
      </c>
      <c r="B9" s="2" t="s">
        <v>61</v>
      </c>
      <c r="C9" s="2" t="s">
        <v>58</v>
      </c>
      <c r="D9" s="184"/>
      <c r="E9" s="2">
        <v>6</v>
      </c>
    </row>
    <row r="10" spans="1:5" ht="73.95" customHeight="1" x14ac:dyDescent="0.45">
      <c r="A10" s="2">
        <v>8</v>
      </c>
      <c r="B10" s="2" t="s">
        <v>56</v>
      </c>
      <c r="C10" s="2" t="s">
        <v>9</v>
      </c>
      <c r="D10" s="184"/>
      <c r="E10" s="2">
        <v>13</v>
      </c>
    </row>
    <row r="12" spans="1:5" ht="91.2" customHeight="1" x14ac:dyDescent="0.45">
      <c r="A12" s="261" t="s">
        <v>565</v>
      </c>
      <c r="B12" s="261"/>
      <c r="C12" s="261"/>
    </row>
    <row r="13" spans="1:5" s="1" customFormat="1" ht="23.4" customHeight="1" x14ac:dyDescent="0.45">
      <c r="A13" s="264" t="s">
        <v>72</v>
      </c>
      <c r="B13" s="264"/>
      <c r="C13" s="264"/>
      <c r="D13" s="264"/>
      <c r="E13" s="264"/>
    </row>
    <row r="14" spans="1:5" s="1" customFormat="1" ht="21" x14ac:dyDescent="0.45"/>
    <row r="15" spans="1:5" s="1" customFormat="1" ht="26.4" x14ac:dyDescent="0.45">
      <c r="A15" s="262" t="s">
        <v>115</v>
      </c>
      <c r="B15" s="262"/>
      <c r="C15" s="262"/>
      <c r="D15" s="262"/>
      <c r="E15" s="262"/>
    </row>
    <row r="17" spans="1:5" ht="39" customHeight="1" x14ac:dyDescent="0.45">
      <c r="A17" s="263" t="s">
        <v>173</v>
      </c>
      <c r="B17" s="263"/>
      <c r="C17" s="263"/>
      <c r="D17" s="263"/>
      <c r="E17" s="263"/>
    </row>
    <row r="18" spans="1:5" ht="39" customHeight="1" x14ac:dyDescent="0.45">
      <c r="A18" s="91" t="s">
        <v>2</v>
      </c>
      <c r="B18" s="91" t="s">
        <v>174</v>
      </c>
      <c r="C18" s="91" t="s">
        <v>175</v>
      </c>
      <c r="D18" s="91" t="s">
        <v>176</v>
      </c>
      <c r="E18" s="91" t="s">
        <v>172</v>
      </c>
    </row>
    <row r="19" spans="1:5" ht="73.95" customHeight="1" x14ac:dyDescent="0.45">
      <c r="A19" s="1">
        <v>1</v>
      </c>
      <c r="B19" s="1" t="s">
        <v>57</v>
      </c>
      <c r="C19" s="1" t="s">
        <v>59</v>
      </c>
      <c r="D19" s="27"/>
      <c r="E19" s="1" t="s">
        <v>65</v>
      </c>
    </row>
    <row r="20" spans="1:5" ht="73.95" customHeight="1" x14ac:dyDescent="0.45">
      <c r="A20" s="1">
        <v>2</v>
      </c>
      <c r="B20" s="1" t="s">
        <v>56</v>
      </c>
      <c r="C20" s="1" t="s">
        <v>10</v>
      </c>
      <c r="D20" s="27"/>
      <c r="E20" s="1" t="s">
        <v>64</v>
      </c>
    </row>
    <row r="21" spans="1:5" ht="73.95" customHeight="1" x14ac:dyDescent="0.45">
      <c r="A21" s="1">
        <v>3</v>
      </c>
      <c r="B21" s="1" t="s">
        <v>56</v>
      </c>
      <c r="C21" s="1" t="s">
        <v>12</v>
      </c>
      <c r="D21" s="27"/>
      <c r="E21" s="1" t="s">
        <v>63</v>
      </c>
    </row>
    <row r="22" spans="1:5" ht="73.95" customHeight="1" x14ac:dyDescent="0.45">
      <c r="A22" s="1">
        <v>4</v>
      </c>
      <c r="B22" s="1" t="s">
        <v>60</v>
      </c>
      <c r="C22" s="1" t="s">
        <v>71</v>
      </c>
      <c r="D22" s="27"/>
      <c r="E22" s="1" t="s">
        <v>66</v>
      </c>
    </row>
    <row r="23" spans="1:5" ht="73.95" customHeight="1" x14ac:dyDescent="0.45">
      <c r="A23" s="1">
        <v>5</v>
      </c>
      <c r="B23" s="1" t="s">
        <v>62</v>
      </c>
      <c r="C23" s="1" t="s">
        <v>10</v>
      </c>
      <c r="D23" s="27"/>
      <c r="E23" s="1" t="s">
        <v>67</v>
      </c>
    </row>
    <row r="24" spans="1:5" ht="73.95" customHeight="1" x14ac:dyDescent="0.45">
      <c r="A24" s="1">
        <v>6</v>
      </c>
      <c r="B24" s="1" t="s">
        <v>60</v>
      </c>
      <c r="C24" s="1" t="s">
        <v>12</v>
      </c>
      <c r="D24" s="27"/>
      <c r="E24" s="1" t="s">
        <v>68</v>
      </c>
    </row>
    <row r="25" spans="1:5" ht="73.95" customHeight="1" x14ac:dyDescent="0.45">
      <c r="A25" s="1">
        <v>7</v>
      </c>
      <c r="B25" s="1" t="s">
        <v>61</v>
      </c>
      <c r="C25" s="1" t="s">
        <v>58</v>
      </c>
      <c r="D25" s="27"/>
      <c r="E25" s="1" t="s">
        <v>70</v>
      </c>
    </row>
    <row r="26" spans="1:5" ht="73.95" customHeight="1" x14ac:dyDescent="0.45">
      <c r="A26" s="1">
        <v>8</v>
      </c>
      <c r="B26" s="1" t="s">
        <v>56</v>
      </c>
      <c r="C26" s="1" t="s">
        <v>9</v>
      </c>
      <c r="D26" s="27"/>
      <c r="E26" s="1" t="s">
        <v>69</v>
      </c>
    </row>
  </sheetData>
  <mergeCells count="5">
    <mergeCell ref="A12:C12"/>
    <mergeCell ref="A15:E15"/>
    <mergeCell ref="A1:E1"/>
    <mergeCell ref="A17:E17"/>
    <mergeCell ref="A13:E13"/>
  </mergeCells>
  <hyperlinks>
    <hyperlink ref="A13:C13" location="სარჩევი!A1" display="სარჩევში დაბრუნება"/>
  </hyperlinks>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3"/>
  <dimension ref="A1:F36"/>
  <sheetViews>
    <sheetView topLeftCell="A4" zoomScaleNormal="100" workbookViewId="0">
      <selection activeCell="K16" sqref="K16"/>
    </sheetView>
  </sheetViews>
  <sheetFormatPr defaultRowHeight="16.8" x14ac:dyDescent="0.45"/>
  <cols>
    <col min="1" max="1" width="11.21875" customWidth="1"/>
    <col min="2" max="2" width="17.77734375" customWidth="1"/>
    <col min="3" max="3" width="10.33203125" bestFit="1" customWidth="1"/>
    <col min="4" max="4" width="11.109375" bestFit="1" customWidth="1"/>
  </cols>
  <sheetData>
    <row r="1" spans="1:6" ht="25.95" customHeight="1" x14ac:dyDescent="0.45">
      <c r="A1" s="65"/>
      <c r="B1" s="65"/>
      <c r="C1" s="66"/>
    </row>
    <row r="2" spans="1:6" ht="18.600000000000001" x14ac:dyDescent="0.45">
      <c r="A2" s="15">
        <v>4</v>
      </c>
      <c r="B2" s="15"/>
    </row>
    <row r="3" spans="1:6" ht="18.600000000000001" x14ac:dyDescent="0.45">
      <c r="A3" s="15">
        <v>5</v>
      </c>
      <c r="B3" s="15"/>
    </row>
    <row r="4" spans="1:6" ht="18.600000000000001" x14ac:dyDescent="0.45">
      <c r="A4" s="15">
        <v>8</v>
      </c>
      <c r="B4" s="15"/>
    </row>
    <row r="5" spans="1:6" ht="18.600000000000001" x14ac:dyDescent="0.45">
      <c r="A5" s="15">
        <v>7</v>
      </c>
      <c r="B5" s="15"/>
    </row>
    <row r="6" spans="1:6" ht="18.600000000000001" x14ac:dyDescent="0.45">
      <c r="A6" s="15">
        <v>1.2</v>
      </c>
      <c r="B6" s="15"/>
    </row>
    <row r="7" spans="1:6" ht="18.600000000000001" x14ac:dyDescent="0.45">
      <c r="A7" s="15">
        <v>4.5</v>
      </c>
      <c r="B7" s="15"/>
    </row>
    <row r="8" spans="1:6" ht="18.600000000000001" x14ac:dyDescent="0.45">
      <c r="A8" s="15">
        <v>7</v>
      </c>
      <c r="B8" s="15"/>
    </row>
    <row r="9" spans="1:6" ht="18.600000000000001" x14ac:dyDescent="0.45">
      <c r="A9" s="15">
        <v>-2</v>
      </c>
      <c r="B9" s="15"/>
    </row>
    <row r="10" spans="1:6" ht="18.600000000000001" x14ac:dyDescent="0.45">
      <c r="A10" s="15">
        <v>-0.25</v>
      </c>
      <c r="B10" s="15"/>
    </row>
    <row r="11" spans="1:6" ht="18.600000000000001" x14ac:dyDescent="0.45">
      <c r="A11" s="15">
        <v>9</v>
      </c>
      <c r="B11" s="15"/>
    </row>
    <row r="12" spans="1:6" ht="18.600000000000001" x14ac:dyDescent="0.45">
      <c r="A12" s="15">
        <v>5</v>
      </c>
      <c r="B12" s="15"/>
    </row>
    <row r="13" spans="1:6" ht="18.600000000000001" x14ac:dyDescent="0.45">
      <c r="A13" s="15">
        <v>1.9</v>
      </c>
      <c r="B13" s="15"/>
    </row>
    <row r="16" spans="1:6" s="6" customFormat="1" ht="33" customHeight="1" x14ac:dyDescent="0.45">
      <c r="A16" s="261" t="s">
        <v>42</v>
      </c>
      <c r="B16" s="261"/>
      <c r="C16" s="261"/>
      <c r="D16" s="261"/>
      <c r="E16" s="261"/>
      <c r="F16" s="261"/>
    </row>
    <row r="17" spans="1:6" ht="51" customHeight="1" x14ac:dyDescent="0.45">
      <c r="A17" s="261" t="s">
        <v>552</v>
      </c>
      <c r="B17" s="261"/>
      <c r="C17" s="261"/>
      <c r="D17" s="261"/>
      <c r="E17" s="261"/>
      <c r="F17" s="261"/>
    </row>
    <row r="20" spans="1:6" s="1" customFormat="1" ht="23.4" customHeight="1" x14ac:dyDescent="0.45">
      <c r="A20" s="264" t="s">
        <v>72</v>
      </c>
      <c r="B20" s="264"/>
      <c r="C20" s="264"/>
      <c r="D20" s="264"/>
      <c r="E20" s="264"/>
      <c r="F20" s="264"/>
    </row>
    <row r="22" spans="1:6" s="1" customFormat="1" ht="26.4" x14ac:dyDescent="0.45">
      <c r="A22" s="262" t="s">
        <v>115</v>
      </c>
      <c r="B22" s="262"/>
      <c r="C22" s="262"/>
      <c r="D22" s="262"/>
      <c r="E22" s="262"/>
      <c r="F22" s="262"/>
    </row>
    <row r="24" spans="1:6" ht="25.95" customHeight="1" x14ac:dyDescent="0.45">
      <c r="A24" s="25"/>
      <c r="B24" s="25"/>
    </row>
    <row r="25" spans="1:6" ht="18.600000000000001" x14ac:dyDescent="0.45">
      <c r="A25" s="15">
        <v>4</v>
      </c>
      <c r="B25" s="15">
        <f>7*A25+4</f>
        <v>32</v>
      </c>
    </row>
    <row r="26" spans="1:6" ht="18.600000000000001" x14ac:dyDescent="0.45">
      <c r="A26" s="15">
        <v>5</v>
      </c>
      <c r="B26" s="15">
        <f t="shared" ref="B26:B36" si="0">7*A26+4</f>
        <v>39</v>
      </c>
    </row>
    <row r="27" spans="1:6" ht="18.600000000000001" x14ac:dyDescent="0.45">
      <c r="A27" s="15">
        <v>8</v>
      </c>
      <c r="B27" s="15">
        <f t="shared" si="0"/>
        <v>60</v>
      </c>
    </row>
    <row r="28" spans="1:6" ht="18.600000000000001" x14ac:dyDescent="0.45">
      <c r="A28" s="15">
        <v>7</v>
      </c>
      <c r="B28" s="15">
        <f t="shared" si="0"/>
        <v>53</v>
      </c>
    </row>
    <row r="29" spans="1:6" ht="18.600000000000001" x14ac:dyDescent="0.45">
      <c r="A29" s="15">
        <v>1.2</v>
      </c>
      <c r="B29" s="15">
        <f t="shared" si="0"/>
        <v>12.4</v>
      </c>
    </row>
    <row r="30" spans="1:6" ht="18.600000000000001" x14ac:dyDescent="0.45">
      <c r="A30" s="15">
        <v>4.5</v>
      </c>
      <c r="B30" s="15">
        <f t="shared" si="0"/>
        <v>35.5</v>
      </c>
    </row>
    <row r="31" spans="1:6" ht="18.600000000000001" x14ac:dyDescent="0.45">
      <c r="A31" s="15">
        <v>7</v>
      </c>
      <c r="B31" s="15">
        <f t="shared" si="0"/>
        <v>53</v>
      </c>
    </row>
    <row r="32" spans="1:6" ht="18.600000000000001" x14ac:dyDescent="0.45">
      <c r="A32" s="15">
        <v>-2</v>
      </c>
      <c r="B32" s="15">
        <f t="shared" si="0"/>
        <v>-10</v>
      </c>
    </row>
    <row r="33" spans="1:2" ht="18.600000000000001" x14ac:dyDescent="0.45">
      <c r="A33" s="15">
        <v>-0.25</v>
      </c>
      <c r="B33" s="15">
        <f t="shared" si="0"/>
        <v>2.25</v>
      </c>
    </row>
    <row r="34" spans="1:2" ht="18.600000000000001" x14ac:dyDescent="0.45">
      <c r="A34" s="15">
        <v>9</v>
      </c>
      <c r="B34" s="15">
        <f t="shared" si="0"/>
        <v>67</v>
      </c>
    </row>
    <row r="35" spans="1:2" ht="18.600000000000001" x14ac:dyDescent="0.45">
      <c r="A35" s="15">
        <v>5</v>
      </c>
      <c r="B35" s="15">
        <f t="shared" si="0"/>
        <v>39</v>
      </c>
    </row>
    <row r="36" spans="1:2" ht="18.600000000000001" x14ac:dyDescent="0.45">
      <c r="A36" s="15">
        <v>1.9</v>
      </c>
      <c r="B36" s="15">
        <f t="shared" si="0"/>
        <v>17.299999999999997</v>
      </c>
    </row>
  </sheetData>
  <mergeCells count="4">
    <mergeCell ref="A22:F22"/>
    <mergeCell ref="A17:F17"/>
    <mergeCell ref="A16:F16"/>
    <mergeCell ref="A20:F20"/>
  </mergeCells>
  <hyperlinks>
    <hyperlink ref="A20:C20" location="სარჩევი!A1" display="სარჩევში დაბრუნება"/>
  </hyperlinks>
  <pageMargins left="0.7" right="0.7" top="0.75" bottom="0.75" header="0.3" footer="0.3"/>
  <pageSetup orientation="landscape"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42"/>
  <dimension ref="A1:E27"/>
  <sheetViews>
    <sheetView zoomScaleNormal="100" workbookViewId="0">
      <selection sqref="A1:E1"/>
    </sheetView>
  </sheetViews>
  <sheetFormatPr defaultColWidth="8.88671875" defaultRowHeight="16.8" x14ac:dyDescent="0.45"/>
  <cols>
    <col min="1" max="1" width="34.33203125" style="83" bestFit="1" customWidth="1"/>
    <col min="2" max="2" width="17" style="83" customWidth="1"/>
    <col min="3" max="3" width="16.21875" style="83" customWidth="1"/>
    <col min="4" max="4" width="11.33203125" style="83" customWidth="1"/>
    <col min="5" max="5" width="74" style="83" customWidth="1"/>
    <col min="6" max="16384" width="8.88671875" style="83"/>
  </cols>
  <sheetData>
    <row r="1" spans="1:5" s="81" customFormat="1" ht="88.2" customHeight="1" x14ac:dyDescent="0.55000000000000004">
      <c r="A1" s="261" t="s">
        <v>553</v>
      </c>
      <c r="B1" s="261"/>
      <c r="C1" s="261"/>
      <c r="D1" s="261"/>
      <c r="E1" s="261"/>
    </row>
    <row r="3" spans="1:5" s="82" customFormat="1" ht="23.4" customHeight="1" x14ac:dyDescent="0.45">
      <c r="A3" s="306" t="s">
        <v>72</v>
      </c>
      <c r="B3" s="306"/>
      <c r="C3" s="306"/>
      <c r="D3" s="306"/>
      <c r="E3" s="306"/>
    </row>
    <row r="4" spans="1:5" s="82" customFormat="1" ht="21" x14ac:dyDescent="0.45"/>
    <row r="5" spans="1:5" s="82" customFormat="1" ht="26.4" x14ac:dyDescent="0.45">
      <c r="A5" s="262" t="s">
        <v>115</v>
      </c>
      <c r="B5" s="262"/>
      <c r="C5" s="262"/>
      <c r="D5" s="262"/>
      <c r="E5" s="262"/>
    </row>
    <row r="7" spans="1:5" ht="33.6" x14ac:dyDescent="0.85">
      <c r="A7" s="305" t="s">
        <v>144</v>
      </c>
      <c r="B7" s="305"/>
      <c r="C7" s="305"/>
      <c r="D7" s="305"/>
      <c r="E7" s="305"/>
    </row>
    <row r="8" spans="1:5" ht="24" x14ac:dyDescent="0.6">
      <c r="A8" s="87" t="s">
        <v>154</v>
      </c>
      <c r="B8" s="88">
        <f>15*20</f>
        <v>300</v>
      </c>
      <c r="C8" s="84"/>
      <c r="D8" s="84"/>
      <c r="E8" s="84"/>
    </row>
    <row r="9" spans="1:5" ht="24" x14ac:dyDescent="0.6">
      <c r="A9" s="84"/>
      <c r="B9" s="84"/>
      <c r="C9" s="84"/>
      <c r="D9" s="84"/>
      <c r="E9" s="84"/>
    </row>
    <row r="10" spans="1:5" s="85" customFormat="1" ht="42" x14ac:dyDescent="0.45">
      <c r="A10" s="237" t="s">
        <v>145</v>
      </c>
      <c r="B10" s="237" t="s">
        <v>8</v>
      </c>
      <c r="C10" s="237" t="s">
        <v>138</v>
      </c>
      <c r="D10" s="237" t="s">
        <v>139</v>
      </c>
      <c r="E10" s="237" t="s">
        <v>140</v>
      </c>
    </row>
    <row r="11" spans="1:5" s="90" customFormat="1" ht="18.600000000000001" x14ac:dyDescent="0.45">
      <c r="A11" s="238" t="s">
        <v>147</v>
      </c>
      <c r="B11" s="238">
        <v>2</v>
      </c>
      <c r="C11" s="239">
        <v>16</v>
      </c>
      <c r="D11" s="239">
        <f>B11*C11</f>
        <v>32</v>
      </c>
      <c r="E11" s="238" t="s">
        <v>150</v>
      </c>
    </row>
    <row r="12" spans="1:5" s="90" customFormat="1" ht="18.600000000000001" x14ac:dyDescent="0.45">
      <c r="A12" s="238" t="s">
        <v>148</v>
      </c>
      <c r="B12" s="238">
        <v>1</v>
      </c>
      <c r="C12" s="239">
        <v>8</v>
      </c>
      <c r="D12" s="239">
        <f t="shared" ref="D12:D20" si="0">B12*C12</f>
        <v>8</v>
      </c>
      <c r="E12" s="238" t="s">
        <v>149</v>
      </c>
    </row>
    <row r="13" spans="1:5" s="90" customFormat="1" ht="18.600000000000001" x14ac:dyDescent="0.45">
      <c r="A13" s="238" t="s">
        <v>160</v>
      </c>
      <c r="B13" s="238">
        <v>3</v>
      </c>
      <c r="C13" s="239">
        <v>10</v>
      </c>
      <c r="D13" s="239">
        <f t="shared" si="0"/>
        <v>30</v>
      </c>
      <c r="E13" s="238" t="s">
        <v>161</v>
      </c>
    </row>
    <row r="14" spans="1:5" s="90" customFormat="1" ht="18.600000000000001" x14ac:dyDescent="0.45">
      <c r="A14" s="238" t="s">
        <v>146</v>
      </c>
      <c r="B14" s="238">
        <v>5</v>
      </c>
      <c r="C14" s="239">
        <v>5</v>
      </c>
      <c r="D14" s="239">
        <f>B14*C14</f>
        <v>25</v>
      </c>
      <c r="E14" s="238" t="s">
        <v>151</v>
      </c>
    </row>
    <row r="15" spans="1:5" s="90" customFormat="1" ht="18.600000000000001" x14ac:dyDescent="0.45">
      <c r="A15" s="238" t="s">
        <v>152</v>
      </c>
      <c r="B15" s="238">
        <v>3</v>
      </c>
      <c r="C15" s="239">
        <v>6.6</v>
      </c>
      <c r="D15" s="239">
        <f t="shared" si="0"/>
        <v>19.799999999999997</v>
      </c>
      <c r="E15" s="238" t="s">
        <v>153</v>
      </c>
    </row>
    <row r="16" spans="1:5" s="90" customFormat="1" ht="18.600000000000001" x14ac:dyDescent="0.45">
      <c r="A16" s="238" t="s">
        <v>141</v>
      </c>
      <c r="B16" s="238">
        <v>1</v>
      </c>
      <c r="C16" s="239">
        <v>5</v>
      </c>
      <c r="D16" s="239">
        <f t="shared" si="0"/>
        <v>5</v>
      </c>
      <c r="E16" s="238" t="s">
        <v>142</v>
      </c>
    </row>
    <row r="17" spans="1:5" s="90" customFormat="1" ht="18.600000000000001" x14ac:dyDescent="0.45">
      <c r="A17" s="238" t="s">
        <v>159</v>
      </c>
      <c r="B17" s="238">
        <v>15</v>
      </c>
      <c r="C17" s="239">
        <v>5</v>
      </c>
      <c r="D17" s="239">
        <f t="shared" si="0"/>
        <v>75</v>
      </c>
      <c r="E17" s="238" t="s">
        <v>158</v>
      </c>
    </row>
    <row r="18" spans="1:5" s="90" customFormat="1" ht="18.600000000000001" x14ac:dyDescent="0.45">
      <c r="A18" s="238" t="s">
        <v>163</v>
      </c>
      <c r="B18" s="238">
        <v>1</v>
      </c>
      <c r="C18" s="239">
        <v>9.5</v>
      </c>
      <c r="D18" s="239">
        <f t="shared" si="0"/>
        <v>9.5</v>
      </c>
      <c r="E18" s="238" t="s">
        <v>164</v>
      </c>
    </row>
    <row r="19" spans="1:5" s="90" customFormat="1" ht="18.600000000000001" x14ac:dyDescent="0.45">
      <c r="A19" s="238" t="s">
        <v>143</v>
      </c>
      <c r="B19" s="238">
        <v>2</v>
      </c>
      <c r="C19" s="239">
        <v>3</v>
      </c>
      <c r="D19" s="239">
        <f t="shared" si="0"/>
        <v>6</v>
      </c>
      <c r="E19" s="238" t="s">
        <v>155</v>
      </c>
    </row>
    <row r="20" spans="1:5" s="90" customFormat="1" ht="18.600000000000001" x14ac:dyDescent="0.45">
      <c r="A20" s="238" t="s">
        <v>156</v>
      </c>
      <c r="B20" s="238">
        <v>2</v>
      </c>
      <c r="C20" s="239">
        <v>3</v>
      </c>
      <c r="D20" s="239">
        <f t="shared" si="0"/>
        <v>6</v>
      </c>
      <c r="E20" s="238" t="s">
        <v>157</v>
      </c>
    </row>
    <row r="21" spans="1:5" ht="24" x14ac:dyDescent="0.6">
      <c r="A21" s="86"/>
      <c r="B21" s="86"/>
      <c r="C21" s="84"/>
      <c r="D21" s="86"/>
      <c r="E21" s="86"/>
    </row>
    <row r="22" spans="1:5" ht="24" x14ac:dyDescent="0.6">
      <c r="A22" s="86"/>
      <c r="B22" s="304" t="s">
        <v>139</v>
      </c>
      <c r="C22" s="304"/>
      <c r="D22" s="240">
        <f>SUM(D11:D21)</f>
        <v>216.3</v>
      </c>
      <c r="E22" s="86"/>
    </row>
    <row r="23" spans="1:5" ht="24" x14ac:dyDescent="0.6">
      <c r="A23" s="86"/>
      <c r="B23" s="304" t="s">
        <v>162</v>
      </c>
      <c r="C23" s="304"/>
      <c r="D23" s="240">
        <f>B8-D22</f>
        <v>83.699999999999989</v>
      </c>
      <c r="E23" s="86"/>
    </row>
    <row r="24" spans="1:5" ht="24" x14ac:dyDescent="0.6">
      <c r="A24" s="86"/>
      <c r="B24" s="86"/>
      <c r="C24" s="86"/>
      <c r="D24" s="86"/>
      <c r="E24" s="86"/>
    </row>
    <row r="25" spans="1:5" ht="24" x14ac:dyDescent="0.6">
      <c r="A25" s="86"/>
      <c r="B25" s="86"/>
      <c r="C25" s="86"/>
      <c r="D25" s="86"/>
      <c r="E25" s="86"/>
    </row>
    <row r="26" spans="1:5" ht="24" x14ac:dyDescent="0.6">
      <c r="A26" s="86"/>
      <c r="B26" s="86"/>
      <c r="C26" s="86"/>
      <c r="D26" s="86"/>
      <c r="E26" s="86"/>
    </row>
    <row r="27" spans="1:5" ht="24" x14ac:dyDescent="0.6">
      <c r="A27" s="86"/>
      <c r="B27" s="86"/>
      <c r="C27" s="86"/>
      <c r="D27" s="86"/>
      <c r="E27" s="86"/>
    </row>
  </sheetData>
  <mergeCells count="6">
    <mergeCell ref="B22:C22"/>
    <mergeCell ref="B23:C23"/>
    <mergeCell ref="A1:E1"/>
    <mergeCell ref="A7:E7"/>
    <mergeCell ref="A5:E5"/>
    <mergeCell ref="A3:E3"/>
  </mergeCells>
  <conditionalFormatting sqref="D23">
    <cfRule type="cellIs" dxfId="12" priority="1" operator="lessThan">
      <formula>0</formula>
    </cfRule>
  </conditionalFormatting>
  <hyperlinks>
    <hyperlink ref="A3:C3" location="სარჩევი!A1" display="სარჩევში დაბრუნება"/>
  </hyperlink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81"/>
  <dimension ref="A1:E39"/>
  <sheetViews>
    <sheetView workbookViewId="0"/>
  </sheetViews>
  <sheetFormatPr defaultColWidth="13.88671875" defaultRowHeight="16.8" x14ac:dyDescent="0.45"/>
  <cols>
    <col min="1" max="1" width="7.88671875" style="51" customWidth="1"/>
    <col min="2" max="2" width="13.88671875" style="47"/>
    <col min="3" max="3" width="21.33203125" style="47" bestFit="1" customWidth="1"/>
    <col min="4" max="16384" width="13.88671875" style="47"/>
  </cols>
  <sheetData>
    <row r="1" spans="1:5" s="51" customFormat="1" ht="27" customHeight="1" x14ac:dyDescent="0.45">
      <c r="A1" s="78" t="s">
        <v>2</v>
      </c>
      <c r="B1" s="78" t="s">
        <v>26</v>
      </c>
      <c r="C1" s="78" t="s">
        <v>114</v>
      </c>
      <c r="D1" s="50"/>
      <c r="E1" s="50"/>
    </row>
    <row r="2" spans="1:5" ht="18.600000000000001" x14ac:dyDescent="0.5">
      <c r="A2" s="64">
        <v>1</v>
      </c>
      <c r="B2" s="48" t="s">
        <v>27</v>
      </c>
      <c r="C2" s="49">
        <v>28</v>
      </c>
      <c r="D2" s="34"/>
      <c r="E2" s="34"/>
    </row>
    <row r="3" spans="1:5" ht="18.600000000000001" x14ac:dyDescent="0.5">
      <c r="A3" s="64">
        <v>2</v>
      </c>
      <c r="B3" s="48" t="s">
        <v>76</v>
      </c>
      <c r="C3" s="49">
        <v>21</v>
      </c>
      <c r="D3" s="34"/>
      <c r="E3" s="34"/>
    </row>
    <row r="4" spans="1:5" ht="18.600000000000001" x14ac:dyDescent="0.5">
      <c r="A4" s="64">
        <v>3</v>
      </c>
      <c r="B4" s="48" t="s">
        <v>77</v>
      </c>
      <c r="C4" s="49">
        <v>18</v>
      </c>
      <c r="D4" s="34"/>
      <c r="E4" s="34"/>
    </row>
    <row r="5" spans="1:5" ht="18.600000000000001" x14ac:dyDescent="0.5">
      <c r="A5" s="64">
        <v>4</v>
      </c>
      <c r="B5" s="48" t="s">
        <v>78</v>
      </c>
      <c r="C5" s="49">
        <v>23</v>
      </c>
      <c r="D5" s="34"/>
      <c r="E5" s="34"/>
    </row>
    <row r="6" spans="1:5" ht="18.600000000000001" x14ac:dyDescent="0.5">
      <c r="A6" s="64">
        <v>5</v>
      </c>
      <c r="B6" s="48" t="s">
        <v>79</v>
      </c>
      <c r="C6" s="49">
        <v>32</v>
      </c>
      <c r="D6" s="34"/>
      <c r="E6" s="34"/>
    </row>
    <row r="7" spans="1:5" ht="18.600000000000001" x14ac:dyDescent="0.5">
      <c r="A7" s="64">
        <v>6</v>
      </c>
      <c r="B7" s="48" t="s">
        <v>80</v>
      </c>
      <c r="C7" s="49">
        <v>25</v>
      </c>
      <c r="D7" s="34"/>
      <c r="E7" s="34"/>
    </row>
    <row r="8" spans="1:5" ht="18.600000000000001" x14ac:dyDescent="0.5">
      <c r="A8" s="64">
        <v>7</v>
      </c>
      <c r="B8" s="48" t="s">
        <v>81</v>
      </c>
      <c r="C8" s="49">
        <v>40</v>
      </c>
      <c r="D8" s="34"/>
      <c r="E8" s="34"/>
    </row>
    <row r="9" spans="1:5" ht="18.600000000000001" x14ac:dyDescent="0.5">
      <c r="A9" s="64">
        <v>8</v>
      </c>
      <c r="B9" s="48" t="s">
        <v>84</v>
      </c>
      <c r="C9" s="49">
        <v>34</v>
      </c>
      <c r="D9" s="34"/>
      <c r="E9" s="34"/>
    </row>
    <row r="10" spans="1:5" ht="18.600000000000001" x14ac:dyDescent="0.5">
      <c r="A10" s="64">
        <v>9</v>
      </c>
      <c r="B10" s="48" t="s">
        <v>82</v>
      </c>
      <c r="C10" s="49">
        <v>26</v>
      </c>
      <c r="D10" s="34"/>
      <c r="E10" s="34"/>
    </row>
    <row r="11" spans="1:5" ht="18.600000000000001" x14ac:dyDescent="0.5">
      <c r="A11" s="64">
        <v>10</v>
      </c>
      <c r="B11" s="48" t="s">
        <v>83</v>
      </c>
      <c r="C11" s="49">
        <v>30</v>
      </c>
      <c r="D11" s="34"/>
      <c r="E11" s="34"/>
    </row>
    <row r="12" spans="1:5" ht="18.600000000000001" x14ac:dyDescent="0.5">
      <c r="A12" s="47"/>
      <c r="B12" s="34"/>
      <c r="C12" s="34"/>
      <c r="D12" s="34"/>
      <c r="E12" s="34"/>
    </row>
    <row r="13" spans="1:5" ht="18.600000000000001" x14ac:dyDescent="0.5">
      <c r="A13" s="47"/>
      <c r="B13" s="307" t="s">
        <v>85</v>
      </c>
      <c r="C13" s="307"/>
      <c r="D13" s="77"/>
      <c r="E13" s="34"/>
    </row>
    <row r="14" spans="1:5" ht="18.600000000000001" x14ac:dyDescent="0.5">
      <c r="A14" s="47"/>
      <c r="B14" s="307" t="s">
        <v>86</v>
      </c>
      <c r="C14" s="307"/>
      <c r="D14" s="77"/>
      <c r="E14" s="34"/>
    </row>
    <row r="15" spans="1:5" ht="18.600000000000001" x14ac:dyDescent="0.5">
      <c r="A15" s="47"/>
      <c r="B15" s="307" t="s">
        <v>87</v>
      </c>
      <c r="C15" s="307"/>
      <c r="D15" s="77"/>
      <c r="E15" s="34"/>
    </row>
    <row r="16" spans="1:5" ht="18.600000000000001" x14ac:dyDescent="0.5">
      <c r="A16" s="50"/>
      <c r="B16" s="34"/>
      <c r="C16" s="34"/>
      <c r="D16" s="34"/>
      <c r="E16" s="34"/>
    </row>
    <row r="18" spans="1:5" ht="103.95" customHeight="1" x14ac:dyDescent="0.45">
      <c r="A18" s="261" t="s">
        <v>554</v>
      </c>
      <c r="B18" s="261"/>
      <c r="C18" s="261"/>
      <c r="D18" s="261"/>
      <c r="E18" s="261"/>
    </row>
    <row r="20" spans="1:5" s="1" customFormat="1" ht="23.4" customHeight="1" x14ac:dyDescent="0.45">
      <c r="A20" s="264" t="s">
        <v>72</v>
      </c>
      <c r="B20" s="264"/>
      <c r="C20" s="264"/>
      <c r="D20" s="264"/>
      <c r="E20" s="264"/>
    </row>
    <row r="21" spans="1:5" s="1" customFormat="1" ht="21" x14ac:dyDescent="0.45"/>
    <row r="22" spans="1:5" s="1" customFormat="1" ht="26.4" x14ac:dyDescent="0.45">
      <c r="A22" s="262" t="s">
        <v>115</v>
      </c>
      <c r="B22" s="262"/>
      <c r="C22" s="262"/>
      <c r="D22" s="262"/>
      <c r="E22" s="262"/>
    </row>
    <row r="24" spans="1:5" s="51" customFormat="1" ht="27" customHeight="1" x14ac:dyDescent="0.45">
      <c r="A24" s="52" t="s">
        <v>2</v>
      </c>
      <c r="B24" s="52" t="s">
        <v>26</v>
      </c>
      <c r="C24" s="52" t="s">
        <v>114</v>
      </c>
      <c r="D24" s="50"/>
      <c r="E24" s="50"/>
    </row>
    <row r="25" spans="1:5" ht="18.600000000000001" x14ac:dyDescent="0.5">
      <c r="A25" s="43">
        <v>1</v>
      </c>
      <c r="B25" s="48" t="s">
        <v>27</v>
      </c>
      <c r="C25" s="49">
        <v>28</v>
      </c>
      <c r="D25" s="34"/>
      <c r="E25" s="34"/>
    </row>
    <row r="26" spans="1:5" ht="18.600000000000001" x14ac:dyDescent="0.5">
      <c r="A26" s="43">
        <v>2</v>
      </c>
      <c r="B26" s="48" t="s">
        <v>76</v>
      </c>
      <c r="C26" s="49">
        <v>21</v>
      </c>
      <c r="D26" s="34"/>
      <c r="E26" s="34"/>
    </row>
    <row r="27" spans="1:5" ht="18.600000000000001" x14ac:dyDescent="0.5">
      <c r="A27" s="43">
        <v>3</v>
      </c>
      <c r="B27" s="48" t="s">
        <v>77</v>
      </c>
      <c r="C27" s="49">
        <v>18</v>
      </c>
      <c r="D27" s="34"/>
      <c r="E27" s="34"/>
    </row>
    <row r="28" spans="1:5" ht="18.600000000000001" x14ac:dyDescent="0.5">
      <c r="A28" s="43">
        <v>4</v>
      </c>
      <c r="B28" s="48" t="s">
        <v>78</v>
      </c>
      <c r="C28" s="49">
        <v>23</v>
      </c>
      <c r="D28" s="34"/>
      <c r="E28" s="34"/>
    </row>
    <row r="29" spans="1:5" ht="18.600000000000001" x14ac:dyDescent="0.5">
      <c r="A29" s="43">
        <v>5</v>
      </c>
      <c r="B29" s="48" t="s">
        <v>79</v>
      </c>
      <c r="C29" s="49">
        <v>32</v>
      </c>
      <c r="D29" s="34"/>
      <c r="E29" s="34"/>
    </row>
    <row r="30" spans="1:5" ht="18.600000000000001" x14ac:dyDescent="0.5">
      <c r="A30" s="43">
        <v>6</v>
      </c>
      <c r="B30" s="48" t="s">
        <v>80</v>
      </c>
      <c r="C30" s="49">
        <v>25</v>
      </c>
      <c r="D30" s="34"/>
      <c r="E30" s="34"/>
    </row>
    <row r="31" spans="1:5" ht="18.600000000000001" x14ac:dyDescent="0.5">
      <c r="A31" s="43">
        <v>7</v>
      </c>
      <c r="B31" s="48" t="s">
        <v>81</v>
      </c>
      <c r="C31" s="49">
        <v>40</v>
      </c>
      <c r="D31" s="34"/>
      <c r="E31" s="34"/>
    </row>
    <row r="32" spans="1:5" ht="18.600000000000001" x14ac:dyDescent="0.5">
      <c r="A32" s="43">
        <v>8</v>
      </c>
      <c r="B32" s="48" t="s">
        <v>84</v>
      </c>
      <c r="C32" s="49">
        <v>34</v>
      </c>
      <c r="D32" s="34"/>
      <c r="E32" s="34"/>
    </row>
    <row r="33" spans="1:5" ht="18.600000000000001" x14ac:dyDescent="0.5">
      <c r="A33" s="43">
        <v>9</v>
      </c>
      <c r="B33" s="48" t="s">
        <v>82</v>
      </c>
      <c r="C33" s="49">
        <v>26</v>
      </c>
      <c r="D33" s="34"/>
      <c r="E33" s="34"/>
    </row>
    <row r="34" spans="1:5" ht="18.600000000000001" x14ac:dyDescent="0.5">
      <c r="A34" s="43">
        <v>10</v>
      </c>
      <c r="B34" s="48" t="s">
        <v>83</v>
      </c>
      <c r="C34" s="49">
        <v>30</v>
      </c>
      <c r="D34" s="34"/>
      <c r="E34" s="34"/>
    </row>
    <row r="35" spans="1:5" ht="18.600000000000001" x14ac:dyDescent="0.5">
      <c r="A35" s="47"/>
      <c r="B35" s="34"/>
      <c r="C35" s="34"/>
      <c r="D35" s="34"/>
      <c r="E35" s="34"/>
    </row>
    <row r="36" spans="1:5" ht="18.600000000000001" x14ac:dyDescent="0.5">
      <c r="A36" s="47"/>
      <c r="B36" s="307" t="s">
        <v>85</v>
      </c>
      <c r="C36" s="307"/>
      <c r="D36" s="53">
        <f>MAX(C25:C34)</f>
        <v>40</v>
      </c>
      <c r="E36" s="34"/>
    </row>
    <row r="37" spans="1:5" ht="18.600000000000001" x14ac:dyDescent="0.5">
      <c r="A37" s="47"/>
      <c r="B37" s="307" t="s">
        <v>86</v>
      </c>
      <c r="C37" s="307"/>
      <c r="D37" s="53">
        <f>MIN(C25:C34)</f>
        <v>18</v>
      </c>
      <c r="E37" s="34"/>
    </row>
    <row r="38" spans="1:5" ht="18.600000000000001" x14ac:dyDescent="0.5">
      <c r="A38" s="47"/>
      <c r="B38" s="307" t="s">
        <v>87</v>
      </c>
      <c r="C38" s="307"/>
      <c r="D38" s="53">
        <f>AVERAGE(C25:C34)</f>
        <v>27.7</v>
      </c>
      <c r="E38" s="34"/>
    </row>
    <row r="39" spans="1:5" ht="18.600000000000001" x14ac:dyDescent="0.5">
      <c r="A39" s="50"/>
      <c r="B39" s="34"/>
      <c r="C39" s="34"/>
      <c r="D39" s="34"/>
      <c r="E39" s="34"/>
    </row>
  </sheetData>
  <mergeCells count="9">
    <mergeCell ref="B38:C38"/>
    <mergeCell ref="A22:E22"/>
    <mergeCell ref="A18:E18"/>
    <mergeCell ref="B13:C13"/>
    <mergeCell ref="B14:C14"/>
    <mergeCell ref="B15:C15"/>
    <mergeCell ref="B36:C36"/>
    <mergeCell ref="B37:C37"/>
    <mergeCell ref="A20:E20"/>
  </mergeCells>
  <hyperlinks>
    <hyperlink ref="A20:C20" location="სარჩევი!A1" display="სარჩევში დაბრუნება"/>
  </hyperlinks>
  <pageMargins left="0.7" right="0.7" top="0.75" bottom="0.75" header="0.3" footer="0.3"/>
  <pageSetup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10" zoomScaleNormal="100" workbookViewId="0">
      <selection sqref="A1:C1"/>
    </sheetView>
  </sheetViews>
  <sheetFormatPr defaultRowHeight="16.5" customHeight="1" x14ac:dyDescent="0.45"/>
  <cols>
    <col min="1" max="1" width="28.6640625" style="140" customWidth="1"/>
    <col min="2" max="2" width="25.77734375" style="140" customWidth="1"/>
    <col min="3" max="3" width="23" customWidth="1"/>
  </cols>
  <sheetData>
    <row r="1" spans="1:3" s="47" customFormat="1" ht="81" customHeight="1" x14ac:dyDescent="0.45">
      <c r="A1" s="261" t="s">
        <v>555</v>
      </c>
      <c r="B1" s="261"/>
      <c r="C1" s="261"/>
    </row>
    <row r="2" spans="1:3" s="47" customFormat="1" ht="16.8" x14ac:dyDescent="0.45">
      <c r="A2" s="51"/>
    </row>
    <row r="3" spans="1:3" s="1" customFormat="1" ht="23.4" customHeight="1" x14ac:dyDescent="0.45">
      <c r="A3" s="264" t="s">
        <v>72</v>
      </c>
      <c r="B3" s="264"/>
      <c r="C3" s="264"/>
    </row>
    <row r="6" spans="1:3" ht="37.5" customHeight="1" x14ac:dyDescent="0.45">
      <c r="A6" s="309" t="s">
        <v>280</v>
      </c>
      <c r="B6" s="309"/>
      <c r="C6" s="309"/>
    </row>
    <row r="7" spans="1:3" ht="49.95" customHeight="1" x14ac:dyDescent="0.45">
      <c r="A7" s="172" t="s">
        <v>281</v>
      </c>
      <c r="B7" s="172" t="s">
        <v>282</v>
      </c>
      <c r="C7" s="172" t="s">
        <v>283</v>
      </c>
    </row>
    <row r="8" spans="1:3" ht="16.5" customHeight="1" x14ac:dyDescent="0.45">
      <c r="A8" s="310" t="s">
        <v>280</v>
      </c>
      <c r="B8" s="139" t="s">
        <v>284</v>
      </c>
      <c r="C8" s="173">
        <v>21582</v>
      </c>
    </row>
    <row r="9" spans="1:3" ht="16.5" customHeight="1" x14ac:dyDescent="0.45">
      <c r="A9" s="310"/>
      <c r="B9" s="139" t="s">
        <v>285</v>
      </c>
      <c r="C9" s="173">
        <v>24512</v>
      </c>
    </row>
    <row r="10" spans="1:3" ht="16.5" customHeight="1" x14ac:dyDescent="0.45">
      <c r="A10" s="310"/>
      <c r="B10" s="139" t="s">
        <v>286</v>
      </c>
      <c r="C10" s="173">
        <v>57628</v>
      </c>
    </row>
    <row r="11" spans="1:3" ht="16.5" customHeight="1" x14ac:dyDescent="0.45">
      <c r="A11" s="310"/>
      <c r="B11" s="139" t="s">
        <v>287</v>
      </c>
      <c r="C11" s="173">
        <v>35563</v>
      </c>
    </row>
    <row r="12" spans="1:3" ht="16.5" customHeight="1" x14ac:dyDescent="0.45">
      <c r="A12" s="310"/>
      <c r="B12" s="139" t="s">
        <v>288</v>
      </c>
      <c r="C12" s="173">
        <v>48562</v>
      </c>
    </row>
    <row r="13" spans="1:3" ht="16.5" customHeight="1" x14ac:dyDescent="0.45">
      <c r="A13" s="310"/>
      <c r="B13" s="139" t="s">
        <v>289</v>
      </c>
      <c r="C13" s="173">
        <v>37775</v>
      </c>
    </row>
    <row r="14" spans="1:3" ht="16.5" customHeight="1" x14ac:dyDescent="0.45">
      <c r="A14" s="310"/>
      <c r="B14" s="139" t="s">
        <v>290</v>
      </c>
      <c r="C14" s="173">
        <v>20839</v>
      </c>
    </row>
    <row r="15" spans="1:3" ht="16.5" customHeight="1" x14ac:dyDescent="0.45">
      <c r="A15" s="310"/>
      <c r="B15" s="139" t="s">
        <v>28</v>
      </c>
      <c r="C15" s="173">
        <v>147635</v>
      </c>
    </row>
    <row r="16" spans="1:3" ht="16.5" customHeight="1" x14ac:dyDescent="0.45">
      <c r="A16" s="310"/>
      <c r="B16" s="139" t="s">
        <v>291</v>
      </c>
      <c r="C16" s="173">
        <v>56883</v>
      </c>
    </row>
    <row r="17" spans="1:3" ht="16.5" customHeight="1" x14ac:dyDescent="0.45">
      <c r="A17" s="310"/>
      <c r="B17" s="139" t="s">
        <v>292</v>
      </c>
      <c r="C17" s="173">
        <v>39884</v>
      </c>
    </row>
    <row r="18" spans="1:3" ht="16.5" customHeight="1" x14ac:dyDescent="0.45">
      <c r="A18" s="310"/>
      <c r="B18" s="139" t="s">
        <v>293</v>
      </c>
      <c r="C18" s="173">
        <v>19473</v>
      </c>
    </row>
    <row r="19" spans="1:3" ht="16.5" customHeight="1" x14ac:dyDescent="0.45">
      <c r="A19" s="310"/>
      <c r="B19" s="139" t="s">
        <v>294</v>
      </c>
      <c r="C19" s="173">
        <v>23570</v>
      </c>
    </row>
    <row r="20" spans="1:3" ht="28.95" customHeight="1" x14ac:dyDescent="0.45">
      <c r="A20" s="311" t="s">
        <v>295</v>
      </c>
      <c r="B20" s="311"/>
      <c r="C20" s="174"/>
    </row>
    <row r="21" spans="1:3" ht="28.95" customHeight="1" x14ac:dyDescent="0.45">
      <c r="A21" s="308" t="s">
        <v>296</v>
      </c>
      <c r="B21" s="308"/>
      <c r="C21" s="141"/>
    </row>
    <row r="22" spans="1:3" ht="28.95" customHeight="1" x14ac:dyDescent="0.45">
      <c r="A22" s="308" t="s">
        <v>297</v>
      </c>
      <c r="B22" s="308"/>
      <c r="C22" s="141"/>
    </row>
  </sheetData>
  <mergeCells count="7">
    <mergeCell ref="A21:B21"/>
    <mergeCell ref="A22:B22"/>
    <mergeCell ref="A1:C1"/>
    <mergeCell ref="A3:C3"/>
    <mergeCell ref="A6:C6"/>
    <mergeCell ref="A8:A19"/>
    <mergeCell ref="A20:B20"/>
  </mergeCells>
  <hyperlinks>
    <hyperlink ref="A3:C3" location="სარჩევი!A1" display="სარჩევში დაბრუნება"/>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8"/>
  <sheetViews>
    <sheetView workbookViewId="0"/>
  </sheetViews>
  <sheetFormatPr defaultRowHeight="16.8" x14ac:dyDescent="0.45"/>
  <cols>
    <col min="1" max="1" width="21.33203125" customWidth="1"/>
    <col min="2" max="2" width="14.88671875" customWidth="1"/>
    <col min="3" max="3" width="17.109375" customWidth="1"/>
    <col min="4" max="4" width="19.33203125" customWidth="1"/>
  </cols>
  <sheetData>
    <row r="2" spans="1:4" ht="0.75" customHeight="1" x14ac:dyDescent="0.45"/>
    <row r="3" spans="1:4" ht="28.5" customHeight="1" x14ac:dyDescent="0.45">
      <c r="A3" s="279" t="s">
        <v>333</v>
      </c>
      <c r="B3" s="279"/>
      <c r="C3" s="279"/>
      <c r="D3" s="279"/>
    </row>
    <row r="4" spans="1:4" ht="42.75" customHeight="1" x14ac:dyDescent="0.45">
      <c r="A4" s="161" t="s">
        <v>3</v>
      </c>
      <c r="B4" s="162" t="s">
        <v>334</v>
      </c>
      <c r="C4" s="162" t="s">
        <v>335</v>
      </c>
      <c r="D4" s="162" t="s">
        <v>336</v>
      </c>
    </row>
    <row r="5" spans="1:4" ht="17.25" customHeight="1" x14ac:dyDescent="0.45">
      <c r="A5" s="46" t="s">
        <v>337</v>
      </c>
      <c r="B5" s="12">
        <v>1364</v>
      </c>
      <c r="C5" s="12">
        <v>188000</v>
      </c>
      <c r="D5" s="12">
        <v>18.100000000000001</v>
      </c>
    </row>
    <row r="6" spans="1:4" ht="17.25" customHeight="1" x14ac:dyDescent="0.45">
      <c r="A6" s="46" t="s">
        <v>338</v>
      </c>
      <c r="B6" s="12">
        <v>623</v>
      </c>
      <c r="C6" s="12">
        <v>43200</v>
      </c>
      <c r="D6" s="12">
        <v>9.6</v>
      </c>
    </row>
    <row r="7" spans="1:4" ht="17.25" customHeight="1" x14ac:dyDescent="0.45">
      <c r="A7" s="46" t="s">
        <v>339</v>
      </c>
      <c r="B7" s="12">
        <v>351</v>
      </c>
      <c r="C7" s="12">
        <v>11800</v>
      </c>
      <c r="D7" s="12">
        <v>3.5</v>
      </c>
    </row>
    <row r="8" spans="1:4" ht="17.25" customHeight="1" x14ac:dyDescent="0.45">
      <c r="A8" s="46" t="s">
        <v>340</v>
      </c>
      <c r="B8" s="12">
        <v>320</v>
      </c>
      <c r="C8" s="12">
        <v>4650</v>
      </c>
      <c r="D8" s="12">
        <v>0.5</v>
      </c>
    </row>
    <row r="9" spans="1:4" ht="17.25" customHeight="1" x14ac:dyDescent="0.45">
      <c r="A9" s="46" t="s">
        <v>341</v>
      </c>
      <c r="B9" s="12">
        <v>112</v>
      </c>
      <c r="C9" s="12">
        <v>2740</v>
      </c>
      <c r="D9" s="12">
        <v>1.8</v>
      </c>
    </row>
    <row r="10" spans="1:4" ht="17.25" customHeight="1" x14ac:dyDescent="0.45">
      <c r="A10" s="46" t="s">
        <v>342</v>
      </c>
      <c r="B10" s="12">
        <v>115</v>
      </c>
      <c r="C10" s="12">
        <v>2440</v>
      </c>
      <c r="D10" s="12">
        <v>1.5</v>
      </c>
    </row>
    <row r="11" spans="1:4" ht="17.25" customHeight="1" x14ac:dyDescent="0.45">
      <c r="A11" s="46" t="s">
        <v>343</v>
      </c>
      <c r="B11" s="12">
        <v>84</v>
      </c>
      <c r="C11" s="12">
        <v>885</v>
      </c>
      <c r="D11" s="12">
        <v>0.5</v>
      </c>
    </row>
    <row r="12" spans="1:4" ht="17.25" customHeight="1" x14ac:dyDescent="0.45">
      <c r="A12" s="46" t="s">
        <v>344</v>
      </c>
      <c r="B12" s="12">
        <v>74</v>
      </c>
      <c r="C12" s="12">
        <v>2350</v>
      </c>
      <c r="D12" s="12">
        <v>0.6</v>
      </c>
    </row>
    <row r="13" spans="1:4" ht="17.25" customHeight="1" x14ac:dyDescent="0.45">
      <c r="A13" s="46" t="s">
        <v>345</v>
      </c>
      <c r="B13" s="12">
        <v>59</v>
      </c>
      <c r="C13" s="12">
        <v>825</v>
      </c>
      <c r="D13" s="12">
        <v>0.7</v>
      </c>
    </row>
    <row r="16" spans="1:4" ht="107.25" customHeight="1" x14ac:dyDescent="0.45">
      <c r="A16" s="261" t="s">
        <v>590</v>
      </c>
      <c r="B16" s="261"/>
      <c r="C16" s="261"/>
      <c r="D16" s="261"/>
    </row>
    <row r="19" spans="1:4" s="1" customFormat="1" ht="23.4" customHeight="1" x14ac:dyDescent="0.45">
      <c r="A19" s="264" t="s">
        <v>72</v>
      </c>
      <c r="B19" s="264"/>
      <c r="C19" s="264"/>
      <c r="D19" s="264"/>
    </row>
    <row r="21" spans="1:4" s="71" customFormat="1" ht="26.4" x14ac:dyDescent="0.45">
      <c r="A21" s="270" t="s">
        <v>115</v>
      </c>
      <c r="B21" s="270"/>
      <c r="C21" s="270"/>
      <c r="D21" s="270"/>
    </row>
    <row r="23" spans="1:4" ht="14.25" customHeight="1" x14ac:dyDescent="0.45"/>
    <row r="24" spans="1:4" ht="21.75" customHeight="1" x14ac:dyDescent="0.45">
      <c r="A24" s="314" t="s">
        <v>333</v>
      </c>
      <c r="B24" s="314"/>
      <c r="C24" s="314"/>
      <c r="D24" s="314"/>
    </row>
    <row r="25" spans="1:4" ht="33.6" x14ac:dyDescent="0.45">
      <c r="A25" s="161" t="s">
        <v>3</v>
      </c>
      <c r="B25" s="162" t="s">
        <v>334</v>
      </c>
      <c r="C25" s="162" t="s">
        <v>335</v>
      </c>
      <c r="D25" s="162" t="s">
        <v>336</v>
      </c>
    </row>
    <row r="26" spans="1:4" x14ac:dyDescent="0.45">
      <c r="A26" s="46" t="s">
        <v>337</v>
      </c>
      <c r="B26" s="228">
        <v>1364</v>
      </c>
      <c r="C26" s="228">
        <v>188000</v>
      </c>
      <c r="D26" s="228">
        <v>18.100000000000001</v>
      </c>
    </row>
    <row r="27" spans="1:4" x14ac:dyDescent="0.45">
      <c r="A27" s="46" t="s">
        <v>338</v>
      </c>
      <c r="B27" s="228">
        <v>623</v>
      </c>
      <c r="C27" s="228">
        <v>43200</v>
      </c>
      <c r="D27" s="228">
        <v>9.6</v>
      </c>
    </row>
    <row r="28" spans="1:4" x14ac:dyDescent="0.45">
      <c r="A28" s="46" t="s">
        <v>339</v>
      </c>
      <c r="B28" s="228">
        <v>351</v>
      </c>
      <c r="C28" s="228">
        <v>11800</v>
      </c>
      <c r="D28" s="228">
        <v>3.5</v>
      </c>
    </row>
    <row r="29" spans="1:4" x14ac:dyDescent="0.45">
      <c r="A29" s="46" t="s">
        <v>340</v>
      </c>
      <c r="B29" s="228">
        <v>320</v>
      </c>
      <c r="C29" s="228">
        <v>4650</v>
      </c>
      <c r="D29" s="228">
        <v>0.5</v>
      </c>
    </row>
    <row r="30" spans="1:4" x14ac:dyDescent="0.45">
      <c r="A30" s="46" t="s">
        <v>341</v>
      </c>
      <c r="B30" s="228">
        <v>112</v>
      </c>
      <c r="C30" s="228">
        <v>2740</v>
      </c>
      <c r="D30" s="228">
        <v>1.8</v>
      </c>
    </row>
    <row r="31" spans="1:4" x14ac:dyDescent="0.45">
      <c r="A31" s="46" t="s">
        <v>342</v>
      </c>
      <c r="B31" s="228">
        <v>115</v>
      </c>
      <c r="C31" s="228">
        <v>2440</v>
      </c>
      <c r="D31" s="228">
        <v>1.5</v>
      </c>
    </row>
    <row r="32" spans="1:4" x14ac:dyDescent="0.45">
      <c r="A32" s="46" t="s">
        <v>343</v>
      </c>
      <c r="B32" s="228">
        <v>84</v>
      </c>
      <c r="C32" s="228">
        <v>885</v>
      </c>
      <c r="D32" s="228">
        <v>0.5</v>
      </c>
    </row>
    <row r="33" spans="1:4" x14ac:dyDescent="0.45">
      <c r="A33" s="46" t="s">
        <v>344</v>
      </c>
      <c r="B33" s="228">
        <v>74</v>
      </c>
      <c r="C33" s="228">
        <v>2350</v>
      </c>
      <c r="D33" s="228">
        <v>0.6</v>
      </c>
    </row>
    <row r="34" spans="1:4" ht="22.5" customHeight="1" x14ac:dyDescent="0.45">
      <c r="A34" s="46" t="s">
        <v>345</v>
      </c>
      <c r="B34" s="228">
        <v>59</v>
      </c>
      <c r="C34" s="228">
        <v>825</v>
      </c>
      <c r="D34" s="228">
        <v>0.7</v>
      </c>
    </row>
    <row r="37" spans="1:4" ht="30" customHeight="1" x14ac:dyDescent="0.45">
      <c r="A37" s="312" t="s">
        <v>584</v>
      </c>
      <c r="B37" s="312"/>
      <c r="C37" s="246">
        <f>MAX(B26:B34)</f>
        <v>1364</v>
      </c>
    </row>
    <row r="38" spans="1:4" ht="30" customHeight="1" x14ac:dyDescent="0.45">
      <c r="A38" s="313" t="s">
        <v>585</v>
      </c>
      <c r="B38" s="313"/>
      <c r="C38" s="247">
        <f>MIN(B26:B34)</f>
        <v>59</v>
      </c>
    </row>
  </sheetData>
  <mergeCells count="7">
    <mergeCell ref="A37:B37"/>
    <mergeCell ref="A38:B38"/>
    <mergeCell ref="A19:D19"/>
    <mergeCell ref="A3:D3"/>
    <mergeCell ref="A16:D16"/>
    <mergeCell ref="A21:D21"/>
    <mergeCell ref="A24:D24"/>
  </mergeCells>
  <hyperlinks>
    <hyperlink ref="A19:C19" location="სარჩევი!A1" display="სარჩევში დაბრუნება"/>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6"/>
  <dimension ref="A1:E37"/>
  <sheetViews>
    <sheetView workbookViewId="0">
      <selection sqref="A1:D1"/>
    </sheetView>
  </sheetViews>
  <sheetFormatPr defaultColWidth="9" defaultRowHeight="16.2" x14ac:dyDescent="0.45"/>
  <cols>
    <col min="1" max="1" width="11.88671875" style="9" customWidth="1"/>
    <col min="2" max="2" width="16.21875" style="9" customWidth="1"/>
    <col min="3" max="3" width="17.33203125" style="9" customWidth="1"/>
    <col min="4" max="4" width="23.33203125" style="9" customWidth="1"/>
    <col min="5" max="5" width="11.6640625" style="9" customWidth="1"/>
    <col min="6" max="16384" width="9" style="9"/>
  </cols>
  <sheetData>
    <row r="1" spans="1:5" ht="30.75" customHeight="1" x14ac:dyDescent="0.45">
      <c r="A1" s="323" t="s">
        <v>316</v>
      </c>
      <c r="B1" s="324"/>
      <c r="C1" s="324"/>
      <c r="D1" s="325"/>
      <c r="E1" s="70"/>
    </row>
    <row r="2" spans="1:5" ht="36" customHeight="1" x14ac:dyDescent="0.5">
      <c r="A2" s="315" t="s">
        <v>19</v>
      </c>
      <c r="B2" s="317" t="s">
        <v>328</v>
      </c>
      <c r="C2" s="318"/>
      <c r="D2" s="318" t="s">
        <v>327</v>
      </c>
      <c r="E2" s="68"/>
    </row>
    <row r="3" spans="1:5" ht="33.75" customHeight="1" x14ac:dyDescent="0.5">
      <c r="A3" s="316"/>
      <c r="B3" s="156" t="s">
        <v>329</v>
      </c>
      <c r="C3" s="156" t="s">
        <v>547</v>
      </c>
      <c r="D3" s="319"/>
      <c r="E3" s="68"/>
    </row>
    <row r="4" spans="1:5" ht="18.600000000000001" x14ac:dyDescent="0.5">
      <c r="A4" s="67" t="s">
        <v>317</v>
      </c>
      <c r="B4" s="154">
        <v>5</v>
      </c>
      <c r="C4" s="155">
        <v>10</v>
      </c>
      <c r="D4" s="69"/>
      <c r="E4" s="157"/>
    </row>
    <row r="5" spans="1:5" ht="18.600000000000001" x14ac:dyDescent="0.5">
      <c r="A5" s="67" t="s">
        <v>318</v>
      </c>
      <c r="B5" s="151">
        <v>5.8</v>
      </c>
      <c r="C5" s="69">
        <v>8</v>
      </c>
      <c r="D5" s="69"/>
      <c r="E5" s="157"/>
    </row>
    <row r="6" spans="1:5" ht="18.600000000000001" x14ac:dyDescent="0.5">
      <c r="A6" s="151" t="s">
        <v>319</v>
      </c>
      <c r="B6" s="151">
        <v>6.9</v>
      </c>
      <c r="C6" s="69">
        <v>9</v>
      </c>
      <c r="D6" s="69"/>
      <c r="E6" s="157"/>
    </row>
    <row r="7" spans="1:5" ht="18.600000000000001" x14ac:dyDescent="0.5">
      <c r="A7" s="151" t="s">
        <v>320</v>
      </c>
      <c r="B7" s="151">
        <v>9</v>
      </c>
      <c r="C7" s="69">
        <v>10</v>
      </c>
      <c r="D7" s="69"/>
      <c r="E7" s="157"/>
    </row>
    <row r="8" spans="1:5" ht="18.600000000000001" x14ac:dyDescent="0.5">
      <c r="A8" s="151" t="s">
        <v>321</v>
      </c>
      <c r="B8" s="151">
        <v>10</v>
      </c>
      <c r="C8" s="69">
        <v>5.8</v>
      </c>
      <c r="D8" s="69"/>
      <c r="E8" s="157"/>
    </row>
    <row r="9" spans="1:5" ht="18.600000000000001" x14ac:dyDescent="0.5">
      <c r="A9" s="151" t="s">
        <v>322</v>
      </c>
      <c r="B9" s="151">
        <v>4.4000000000000004</v>
      </c>
      <c r="C9" s="69">
        <v>6</v>
      </c>
      <c r="D9" s="69"/>
      <c r="E9" s="157"/>
    </row>
    <row r="10" spans="1:5" ht="18.600000000000001" x14ac:dyDescent="0.5">
      <c r="A10" s="151" t="s">
        <v>323</v>
      </c>
      <c r="B10" s="151">
        <v>8.9</v>
      </c>
      <c r="C10" s="69">
        <v>7.7</v>
      </c>
      <c r="D10" s="69"/>
      <c r="E10" s="157"/>
    </row>
    <row r="11" spans="1:5" ht="18.600000000000001" x14ac:dyDescent="0.5">
      <c r="A11" s="151" t="s">
        <v>324</v>
      </c>
      <c r="B11" s="151">
        <v>9.5</v>
      </c>
      <c r="C11" s="69">
        <v>4.8</v>
      </c>
      <c r="D11" s="69"/>
      <c r="E11" s="157"/>
    </row>
    <row r="12" spans="1:5" ht="18.600000000000001" x14ac:dyDescent="0.5">
      <c r="A12" s="151" t="s">
        <v>325</v>
      </c>
      <c r="B12" s="151">
        <v>7.5</v>
      </c>
      <c r="C12" s="69">
        <v>8.9</v>
      </c>
      <c r="D12" s="69"/>
      <c r="E12" s="157"/>
    </row>
    <row r="13" spans="1:5" ht="18.600000000000001" x14ac:dyDescent="0.5">
      <c r="A13" s="151" t="s">
        <v>326</v>
      </c>
      <c r="B13" s="151">
        <v>8</v>
      </c>
      <c r="C13" s="69">
        <v>8</v>
      </c>
      <c r="D13" s="69"/>
      <c r="E13" s="157"/>
    </row>
    <row r="14" spans="1:5" ht="34.5" customHeight="1" x14ac:dyDescent="0.5">
      <c r="A14" s="152"/>
      <c r="B14" s="152"/>
      <c r="C14" s="153"/>
      <c r="D14" s="153"/>
      <c r="E14" s="68"/>
    </row>
    <row r="15" spans="1:5" ht="90" customHeight="1" x14ac:dyDescent="0.5">
      <c r="A15" s="320" t="s">
        <v>331</v>
      </c>
      <c r="B15" s="321"/>
      <c r="C15" s="322"/>
      <c r="D15" s="158"/>
      <c r="E15" s="68"/>
    </row>
    <row r="17" spans="1:5" ht="117" customHeight="1" x14ac:dyDescent="0.45">
      <c r="A17" s="269" t="s">
        <v>332</v>
      </c>
      <c r="B17" s="269"/>
      <c r="C17" s="269"/>
      <c r="D17" s="269"/>
      <c r="E17" s="269"/>
    </row>
    <row r="19" spans="1:5" s="71" customFormat="1" ht="24" customHeight="1" x14ac:dyDescent="0.45">
      <c r="A19" s="329" t="s">
        <v>72</v>
      </c>
      <c r="B19" s="329"/>
      <c r="C19" s="329"/>
      <c r="D19" s="329"/>
      <c r="E19" s="329"/>
    </row>
    <row r="21" spans="1:5" s="71" customFormat="1" ht="26.4" x14ac:dyDescent="0.45">
      <c r="A21" s="270" t="s">
        <v>115</v>
      </c>
      <c r="B21" s="270"/>
      <c r="C21" s="270"/>
      <c r="D21" s="270"/>
      <c r="E21" s="270"/>
    </row>
    <row r="23" spans="1:5" ht="37.200000000000003" customHeight="1" x14ac:dyDescent="0.45">
      <c r="A23" s="326" t="s">
        <v>316</v>
      </c>
      <c r="B23" s="327"/>
      <c r="C23" s="327"/>
      <c r="D23" s="328"/>
      <c r="E23" s="72"/>
    </row>
    <row r="24" spans="1:5" ht="37.200000000000003" customHeight="1" x14ac:dyDescent="0.5">
      <c r="A24" s="315" t="s">
        <v>19</v>
      </c>
      <c r="B24" s="317" t="s">
        <v>328</v>
      </c>
      <c r="C24" s="318"/>
      <c r="D24" s="318" t="s">
        <v>327</v>
      </c>
      <c r="E24" s="20"/>
    </row>
    <row r="25" spans="1:5" ht="37.200000000000003" x14ac:dyDescent="0.5">
      <c r="A25" s="316"/>
      <c r="B25" s="156" t="s">
        <v>329</v>
      </c>
      <c r="C25" s="156" t="s">
        <v>330</v>
      </c>
      <c r="D25" s="319"/>
      <c r="E25" s="21"/>
    </row>
    <row r="26" spans="1:5" ht="18.600000000000001" x14ac:dyDescent="0.5">
      <c r="A26" s="151" t="s">
        <v>317</v>
      </c>
      <c r="B26" s="154">
        <v>5</v>
      </c>
      <c r="C26" s="155">
        <v>10</v>
      </c>
      <c r="D26" s="69">
        <f>B26+C26</f>
        <v>15</v>
      </c>
      <c r="E26" s="20"/>
    </row>
    <row r="27" spans="1:5" ht="18.600000000000001" x14ac:dyDescent="0.5">
      <c r="A27" s="151" t="s">
        <v>318</v>
      </c>
      <c r="B27" s="151">
        <v>5.8</v>
      </c>
      <c r="C27" s="69">
        <v>8</v>
      </c>
      <c r="D27" s="69">
        <f t="shared" ref="D27:D35" si="0">B27+C27</f>
        <v>13.8</v>
      </c>
      <c r="E27" s="20"/>
    </row>
    <row r="28" spans="1:5" ht="18.600000000000001" x14ac:dyDescent="0.5">
      <c r="A28" s="151" t="s">
        <v>319</v>
      </c>
      <c r="B28" s="151">
        <v>6.9</v>
      </c>
      <c r="C28" s="69">
        <v>9</v>
      </c>
      <c r="D28" s="69">
        <f t="shared" si="0"/>
        <v>15.9</v>
      </c>
      <c r="E28" s="20"/>
    </row>
    <row r="29" spans="1:5" ht="18.600000000000001" x14ac:dyDescent="0.5">
      <c r="A29" s="151" t="s">
        <v>320</v>
      </c>
      <c r="B29" s="151">
        <v>9</v>
      </c>
      <c r="C29" s="69">
        <v>10</v>
      </c>
      <c r="D29" s="69">
        <f t="shared" si="0"/>
        <v>19</v>
      </c>
      <c r="E29" s="20"/>
    </row>
    <row r="30" spans="1:5" ht="18.600000000000001" x14ac:dyDescent="0.5">
      <c r="A30" s="151" t="s">
        <v>321</v>
      </c>
      <c r="B30" s="151">
        <v>10</v>
      </c>
      <c r="C30" s="69">
        <v>5.8</v>
      </c>
      <c r="D30" s="69">
        <f t="shared" si="0"/>
        <v>15.8</v>
      </c>
      <c r="E30" s="20"/>
    </row>
    <row r="31" spans="1:5" ht="18.600000000000001" x14ac:dyDescent="0.5">
      <c r="A31" s="151" t="s">
        <v>322</v>
      </c>
      <c r="B31" s="151">
        <v>4.4000000000000004</v>
      </c>
      <c r="C31" s="69">
        <v>6</v>
      </c>
      <c r="D31" s="69">
        <f t="shared" si="0"/>
        <v>10.4</v>
      </c>
      <c r="E31" s="20"/>
    </row>
    <row r="32" spans="1:5" ht="18.600000000000001" x14ac:dyDescent="0.5">
      <c r="A32" s="151" t="s">
        <v>323</v>
      </c>
      <c r="B32" s="151">
        <v>8.9</v>
      </c>
      <c r="C32" s="69">
        <v>7.7</v>
      </c>
      <c r="D32" s="69">
        <f t="shared" si="0"/>
        <v>16.600000000000001</v>
      </c>
      <c r="E32" s="20"/>
    </row>
    <row r="33" spans="1:5" ht="18.600000000000001" x14ac:dyDescent="0.5">
      <c r="A33" s="151" t="s">
        <v>324</v>
      </c>
      <c r="B33" s="151">
        <v>9.5</v>
      </c>
      <c r="C33" s="69">
        <v>4.8</v>
      </c>
      <c r="D33" s="69">
        <f t="shared" si="0"/>
        <v>14.3</v>
      </c>
      <c r="E33" s="20"/>
    </row>
    <row r="34" spans="1:5" ht="18.600000000000001" x14ac:dyDescent="0.5">
      <c r="A34" s="151" t="s">
        <v>325</v>
      </c>
      <c r="B34" s="151">
        <v>7.5</v>
      </c>
      <c r="C34" s="69">
        <v>8.9</v>
      </c>
      <c r="D34" s="69">
        <f t="shared" si="0"/>
        <v>16.399999999999999</v>
      </c>
      <c r="E34" s="20"/>
    </row>
    <row r="35" spans="1:5" ht="18.600000000000001" x14ac:dyDescent="0.5">
      <c r="A35" s="151" t="s">
        <v>326</v>
      </c>
      <c r="B35" s="151">
        <v>8</v>
      </c>
      <c r="C35" s="69">
        <v>8</v>
      </c>
      <c r="D35" s="69">
        <f t="shared" si="0"/>
        <v>16</v>
      </c>
      <c r="E35" s="20"/>
    </row>
    <row r="36" spans="1:5" ht="18.600000000000001" x14ac:dyDescent="0.45">
      <c r="A36" s="152"/>
      <c r="B36" s="152"/>
      <c r="C36" s="153"/>
      <c r="D36" s="153"/>
    </row>
    <row r="37" spans="1:5" ht="18.600000000000001" x14ac:dyDescent="0.45">
      <c r="A37" s="320" t="s">
        <v>331</v>
      </c>
      <c r="B37" s="321"/>
      <c r="C37" s="322"/>
      <c r="D37" s="158">
        <f>MAX(D26:D35)</f>
        <v>19</v>
      </c>
    </row>
  </sheetData>
  <mergeCells count="13">
    <mergeCell ref="A24:A25"/>
    <mergeCell ref="B24:C24"/>
    <mergeCell ref="D24:D25"/>
    <mergeCell ref="A37:C37"/>
    <mergeCell ref="A1:D1"/>
    <mergeCell ref="A17:E17"/>
    <mergeCell ref="A23:D23"/>
    <mergeCell ref="A21:E21"/>
    <mergeCell ref="B2:C2"/>
    <mergeCell ref="D2:D3"/>
    <mergeCell ref="A15:C15"/>
    <mergeCell ref="A2:A3"/>
    <mergeCell ref="A19:E19"/>
  </mergeCells>
  <hyperlinks>
    <hyperlink ref="A19:D19" location="სარჩევი!A1" display="სარჩევში დაბრუნება"/>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1"/>
  <dimension ref="A1:G33"/>
  <sheetViews>
    <sheetView workbookViewId="0">
      <selection activeCell="A13" sqref="A13:E13"/>
    </sheetView>
  </sheetViews>
  <sheetFormatPr defaultRowHeight="16.8" x14ac:dyDescent="0.45"/>
  <cols>
    <col min="1" max="1" width="4.21875" customWidth="1"/>
    <col min="2" max="2" width="9.88671875" customWidth="1"/>
    <col min="3" max="3" width="21.109375" customWidth="1"/>
    <col min="4" max="4" width="23.77734375" customWidth="1"/>
    <col min="5" max="5" width="14" customWidth="1"/>
  </cols>
  <sheetData>
    <row r="1" spans="1:7" ht="42" x14ac:dyDescent="0.45">
      <c r="A1" s="229" t="s">
        <v>2</v>
      </c>
      <c r="B1" s="229" t="s">
        <v>3</v>
      </c>
      <c r="C1" s="229" t="s">
        <v>4</v>
      </c>
      <c r="D1" s="230" t="s">
        <v>44</v>
      </c>
    </row>
    <row r="2" spans="1:7" ht="18.600000000000001" x14ac:dyDescent="0.5">
      <c r="A2" s="231">
        <v>1</v>
      </c>
      <c r="B2" s="231" t="s">
        <v>0</v>
      </c>
      <c r="C2" s="231" t="s">
        <v>1</v>
      </c>
      <c r="D2" s="231">
        <v>9</v>
      </c>
    </row>
    <row r="3" spans="1:7" ht="18.600000000000001" x14ac:dyDescent="0.5">
      <c r="A3" s="231">
        <v>2</v>
      </c>
      <c r="B3" s="231" t="s">
        <v>55</v>
      </c>
      <c r="C3" s="231" t="s">
        <v>48</v>
      </c>
      <c r="D3" s="231">
        <v>4</v>
      </c>
    </row>
    <row r="4" spans="1:7" ht="18.600000000000001" x14ac:dyDescent="0.5">
      <c r="A4" s="231">
        <v>3</v>
      </c>
      <c r="B4" s="231" t="s">
        <v>49</v>
      </c>
      <c r="C4" s="232" t="s">
        <v>50</v>
      </c>
      <c r="D4" s="232">
        <v>7</v>
      </c>
    </row>
    <row r="5" spans="1:7" ht="18.600000000000001" x14ac:dyDescent="0.5">
      <c r="A5" s="231">
        <v>4</v>
      </c>
      <c r="B5" s="231" t="s">
        <v>5</v>
      </c>
      <c r="C5" s="232" t="s">
        <v>582</v>
      </c>
      <c r="D5" s="232">
        <v>6</v>
      </c>
    </row>
    <row r="6" spans="1:7" ht="18.600000000000001" x14ac:dyDescent="0.5">
      <c r="A6" s="231">
        <v>5</v>
      </c>
      <c r="B6" s="231" t="s">
        <v>46</v>
      </c>
      <c r="C6" s="232" t="s">
        <v>45</v>
      </c>
      <c r="D6" s="232">
        <v>8</v>
      </c>
    </row>
    <row r="7" spans="1:7" ht="18.600000000000001" x14ac:dyDescent="0.5">
      <c r="A7" s="231">
        <v>6</v>
      </c>
      <c r="B7" s="233" t="s">
        <v>5</v>
      </c>
      <c r="C7" s="232" t="s">
        <v>6</v>
      </c>
      <c r="D7" s="232">
        <v>9</v>
      </c>
    </row>
    <row r="8" spans="1:7" ht="18.600000000000001" x14ac:dyDescent="0.5">
      <c r="A8" s="231">
        <v>7</v>
      </c>
      <c r="B8" s="233" t="s">
        <v>37</v>
      </c>
      <c r="C8" s="232" t="s">
        <v>54</v>
      </c>
      <c r="D8" s="232">
        <v>7</v>
      </c>
    </row>
    <row r="9" spans="1:7" ht="18.600000000000001" x14ac:dyDescent="0.5">
      <c r="A9" s="231">
        <v>8</v>
      </c>
      <c r="B9" s="231" t="s">
        <v>47</v>
      </c>
      <c r="C9" s="232" t="s">
        <v>43</v>
      </c>
      <c r="D9" s="232">
        <v>5</v>
      </c>
    </row>
    <row r="10" spans="1:7" ht="18.600000000000001" x14ac:dyDescent="0.5">
      <c r="A10" s="231">
        <v>9</v>
      </c>
      <c r="B10" s="231" t="s">
        <v>53</v>
      </c>
      <c r="C10" s="232" t="s">
        <v>36</v>
      </c>
      <c r="D10" s="232">
        <v>7</v>
      </c>
    </row>
    <row r="11" spans="1:7" ht="18.600000000000001" x14ac:dyDescent="0.5">
      <c r="A11" s="231">
        <v>10</v>
      </c>
      <c r="B11" s="231" t="s">
        <v>52</v>
      </c>
      <c r="C11" s="232" t="s">
        <v>51</v>
      </c>
      <c r="D11" s="232">
        <v>10</v>
      </c>
    </row>
    <row r="13" spans="1:7" s="1" customFormat="1" ht="81.75" customHeight="1" x14ac:dyDescent="0.45">
      <c r="A13" s="261" t="s">
        <v>559</v>
      </c>
      <c r="B13" s="261"/>
      <c r="C13" s="261"/>
      <c r="D13" s="261"/>
      <c r="E13" s="261"/>
    </row>
    <row r="14" spans="1:7" s="1" customFormat="1" ht="21" x14ac:dyDescent="0.45">
      <c r="A14"/>
      <c r="B14"/>
      <c r="C14"/>
      <c r="D14"/>
      <c r="E14"/>
      <c r="F14"/>
      <c r="G14"/>
    </row>
    <row r="15" spans="1:7" s="1" customFormat="1" ht="23.4" customHeight="1" x14ac:dyDescent="0.45">
      <c r="A15" s="264" t="s">
        <v>72</v>
      </c>
      <c r="B15" s="264"/>
      <c r="C15" s="264"/>
      <c r="D15" s="264"/>
      <c r="E15" s="264"/>
    </row>
    <row r="16" spans="1:7" s="1" customFormat="1" ht="21" x14ac:dyDescent="0.45"/>
    <row r="17" spans="1:5" s="1" customFormat="1" ht="26.4" x14ac:dyDescent="0.45">
      <c r="A17" s="262" t="s">
        <v>115</v>
      </c>
      <c r="B17" s="262"/>
      <c r="C17" s="262"/>
      <c r="D17" s="262"/>
      <c r="E17" s="262"/>
    </row>
    <row r="19" spans="1:5" ht="42" x14ac:dyDescent="0.45">
      <c r="A19" s="234" t="s">
        <v>2</v>
      </c>
      <c r="B19" s="234" t="s">
        <v>3</v>
      </c>
      <c r="C19" s="234" t="s">
        <v>4</v>
      </c>
      <c r="D19" s="235" t="s">
        <v>44</v>
      </c>
    </row>
    <row r="20" spans="1:5" ht="18.600000000000001" x14ac:dyDescent="0.5">
      <c r="A20" s="231">
        <v>1</v>
      </c>
      <c r="B20" s="231" t="s">
        <v>0</v>
      </c>
      <c r="C20" s="231" t="s">
        <v>1</v>
      </c>
      <c r="D20" s="231">
        <v>9</v>
      </c>
    </row>
    <row r="21" spans="1:5" ht="18.600000000000001" x14ac:dyDescent="0.5">
      <c r="A21" s="231">
        <v>2</v>
      </c>
      <c r="B21" s="231" t="s">
        <v>55</v>
      </c>
      <c r="C21" s="231" t="s">
        <v>48</v>
      </c>
      <c r="D21" s="231">
        <v>4</v>
      </c>
    </row>
    <row r="22" spans="1:5" ht="18.600000000000001" x14ac:dyDescent="0.5">
      <c r="A22" s="231">
        <v>3</v>
      </c>
      <c r="B22" s="231" t="s">
        <v>49</v>
      </c>
      <c r="C22" s="232" t="s">
        <v>50</v>
      </c>
      <c r="D22" s="232">
        <v>8</v>
      </c>
      <c r="E22" s="3"/>
    </row>
    <row r="23" spans="1:5" ht="18.600000000000001" x14ac:dyDescent="0.5">
      <c r="A23" s="231">
        <v>4</v>
      </c>
      <c r="B23" s="231" t="s">
        <v>5</v>
      </c>
      <c r="C23" s="232" t="s">
        <v>582</v>
      </c>
      <c r="D23" s="232">
        <v>10</v>
      </c>
      <c r="E23" s="3"/>
    </row>
    <row r="24" spans="1:5" ht="18.600000000000001" x14ac:dyDescent="0.5">
      <c r="A24" s="231">
        <v>5</v>
      </c>
      <c r="B24" s="231" t="s">
        <v>46</v>
      </c>
      <c r="C24" s="232" t="s">
        <v>45</v>
      </c>
      <c r="D24" s="232">
        <v>8</v>
      </c>
      <c r="E24" s="3"/>
    </row>
    <row r="25" spans="1:5" ht="18.600000000000001" x14ac:dyDescent="0.5">
      <c r="A25" s="231">
        <v>6</v>
      </c>
      <c r="B25" s="233" t="s">
        <v>5</v>
      </c>
      <c r="C25" s="232" t="s">
        <v>6</v>
      </c>
      <c r="D25" s="232">
        <v>9</v>
      </c>
      <c r="E25" s="3"/>
    </row>
    <row r="26" spans="1:5" ht="18.600000000000001" x14ac:dyDescent="0.5">
      <c r="A26" s="231">
        <v>7</v>
      </c>
      <c r="B26" s="233" t="s">
        <v>37</v>
      </c>
      <c r="C26" s="232" t="s">
        <v>54</v>
      </c>
      <c r="D26" s="232">
        <v>7</v>
      </c>
      <c r="E26" s="3"/>
    </row>
    <row r="27" spans="1:5" ht="18.600000000000001" x14ac:dyDescent="0.5">
      <c r="A27" s="231">
        <v>8</v>
      </c>
      <c r="B27" s="231" t="s">
        <v>47</v>
      </c>
      <c r="C27" s="232" t="s">
        <v>43</v>
      </c>
      <c r="D27" s="232">
        <v>5</v>
      </c>
      <c r="E27" s="3"/>
    </row>
    <row r="28" spans="1:5" ht="18.600000000000001" x14ac:dyDescent="0.5">
      <c r="A28" s="231">
        <v>9</v>
      </c>
      <c r="B28" s="231" t="s">
        <v>53</v>
      </c>
      <c r="C28" s="231" t="s">
        <v>36</v>
      </c>
      <c r="D28" s="232">
        <v>7</v>
      </c>
      <c r="E28" s="3"/>
    </row>
    <row r="29" spans="1:5" ht="18.600000000000001" x14ac:dyDescent="0.5">
      <c r="A29" s="231">
        <v>10</v>
      </c>
      <c r="B29" s="231" t="s">
        <v>52</v>
      </c>
      <c r="C29" s="231" t="s">
        <v>51</v>
      </c>
      <c r="D29" s="232">
        <v>10</v>
      </c>
      <c r="E29" s="3"/>
    </row>
    <row r="30" spans="1:5" ht="18.600000000000001" x14ac:dyDescent="0.5">
      <c r="D30" s="19"/>
    </row>
    <row r="31" spans="1:5" ht="18.600000000000001" x14ac:dyDescent="0.5">
      <c r="D31" s="19"/>
    </row>
    <row r="32" spans="1:5" ht="18.600000000000001" x14ac:dyDescent="0.5">
      <c r="D32" s="19"/>
    </row>
    <row r="33" spans="4:4" ht="18.600000000000001" x14ac:dyDescent="0.5">
      <c r="D33" s="19"/>
    </row>
  </sheetData>
  <mergeCells count="3">
    <mergeCell ref="A13:E13"/>
    <mergeCell ref="A17:E17"/>
    <mergeCell ref="A15:E15"/>
  </mergeCells>
  <conditionalFormatting sqref="D20:D29">
    <cfRule type="iconSet" priority="1">
      <iconSet>
        <cfvo type="percent" val="0"/>
        <cfvo type="percent" val="33"/>
        <cfvo type="percent" val="67"/>
      </iconSet>
    </cfRule>
  </conditionalFormatting>
  <hyperlinks>
    <hyperlink ref="A15:C15" location="სარჩევი!A1" display="სარჩევში დაბრუნება"/>
  </hyperlinks>
  <pageMargins left="0.7" right="0.7" top="0.75" bottom="0.75" header="0.3" footer="0.3"/>
  <pageSetup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31"/>
  <dimension ref="A1:C34"/>
  <sheetViews>
    <sheetView topLeftCell="A10" workbookViewId="0">
      <selection activeCell="A15" sqref="A15:C15"/>
    </sheetView>
  </sheetViews>
  <sheetFormatPr defaultRowHeight="16.8" x14ac:dyDescent="0.45"/>
  <cols>
    <col min="1" max="1" width="31.33203125" customWidth="1"/>
    <col min="2" max="2" width="23.109375" customWidth="1"/>
    <col min="3" max="3" width="23.21875" customWidth="1"/>
  </cols>
  <sheetData>
    <row r="1" spans="1:3" ht="17.399999999999999" x14ac:dyDescent="0.45">
      <c r="A1" s="331" t="s">
        <v>346</v>
      </c>
      <c r="B1" s="331"/>
    </row>
    <row r="3" spans="1:3" x14ac:dyDescent="0.45">
      <c r="A3" s="236" t="s">
        <v>347</v>
      </c>
      <c r="B3" s="251">
        <v>979</v>
      </c>
    </row>
    <row r="4" spans="1:3" x14ac:dyDescent="0.45">
      <c r="A4" s="236" t="s">
        <v>348</v>
      </c>
      <c r="B4" s="251">
        <v>948</v>
      </c>
    </row>
    <row r="5" spans="1:3" x14ac:dyDescent="0.45">
      <c r="A5" s="236" t="s">
        <v>349</v>
      </c>
      <c r="B5" s="251">
        <v>914</v>
      </c>
    </row>
    <row r="6" spans="1:3" x14ac:dyDescent="0.45">
      <c r="A6" s="236" t="s">
        <v>350</v>
      </c>
      <c r="B6" s="251">
        <v>900</v>
      </c>
    </row>
    <row r="7" spans="1:3" x14ac:dyDescent="0.45">
      <c r="A7" s="236" t="s">
        <v>351</v>
      </c>
      <c r="B7" s="251">
        <v>895.4</v>
      </c>
    </row>
    <row r="8" spans="1:3" x14ac:dyDescent="0.45">
      <c r="A8" s="236" t="s">
        <v>352</v>
      </c>
      <c r="B8" s="251">
        <v>860</v>
      </c>
    </row>
    <row r="9" spans="1:3" x14ac:dyDescent="0.45">
      <c r="A9" s="236" t="s">
        <v>353</v>
      </c>
      <c r="B9" s="251">
        <v>850</v>
      </c>
    </row>
    <row r="10" spans="1:3" x14ac:dyDescent="0.45">
      <c r="A10" s="236" t="s">
        <v>354</v>
      </c>
      <c r="B10" s="251">
        <v>840</v>
      </c>
    </row>
    <row r="11" spans="1:3" x14ac:dyDescent="0.45">
      <c r="A11" s="236" t="s">
        <v>355</v>
      </c>
      <c r="B11" s="251">
        <v>840</v>
      </c>
    </row>
    <row r="12" spans="1:3" ht="28.8" x14ac:dyDescent="0.45">
      <c r="A12" s="236" t="s">
        <v>356</v>
      </c>
      <c r="B12" s="251">
        <v>836</v>
      </c>
    </row>
    <row r="15" spans="1:3" ht="93" customHeight="1" x14ac:dyDescent="0.45">
      <c r="A15" s="261" t="s">
        <v>589</v>
      </c>
      <c r="B15" s="261"/>
      <c r="C15" s="261"/>
    </row>
    <row r="19" spans="1:3" s="1" customFormat="1" ht="23.4" customHeight="1" x14ac:dyDescent="0.45">
      <c r="A19" s="264" t="s">
        <v>72</v>
      </c>
      <c r="B19" s="264"/>
      <c r="C19" s="264"/>
    </row>
    <row r="20" spans="1:3" s="1" customFormat="1" ht="23.4" customHeight="1" x14ac:dyDescent="0.45">
      <c r="A20"/>
      <c r="B20"/>
      <c r="C20"/>
    </row>
    <row r="21" spans="1:3" s="1" customFormat="1" ht="26.4" x14ac:dyDescent="0.45">
      <c r="A21" s="262" t="s">
        <v>115</v>
      </c>
      <c r="B21" s="262"/>
      <c r="C21" s="262"/>
    </row>
    <row r="23" spans="1:3" ht="17.399999999999999" x14ac:dyDescent="0.45">
      <c r="A23" s="330" t="s">
        <v>346</v>
      </c>
      <c r="B23" s="330"/>
    </row>
    <row r="25" spans="1:3" x14ac:dyDescent="0.45">
      <c r="A25" s="236" t="s">
        <v>347</v>
      </c>
      <c r="B25" s="251">
        <v>979</v>
      </c>
    </row>
    <row r="26" spans="1:3" x14ac:dyDescent="0.45">
      <c r="A26" s="236" t="s">
        <v>348</v>
      </c>
      <c r="B26" s="251">
        <v>948</v>
      </c>
    </row>
    <row r="27" spans="1:3" x14ac:dyDescent="0.45">
      <c r="A27" s="236" t="s">
        <v>349</v>
      </c>
      <c r="B27" s="251">
        <v>914</v>
      </c>
    </row>
    <row r="28" spans="1:3" x14ac:dyDescent="0.45">
      <c r="A28" s="236" t="s">
        <v>350</v>
      </c>
      <c r="B28" s="251">
        <v>900</v>
      </c>
    </row>
    <row r="29" spans="1:3" x14ac:dyDescent="0.45">
      <c r="A29" s="236" t="s">
        <v>351</v>
      </c>
      <c r="B29" s="251">
        <v>895.4</v>
      </c>
    </row>
    <row r="30" spans="1:3" x14ac:dyDescent="0.45">
      <c r="A30" s="236" t="s">
        <v>352</v>
      </c>
      <c r="B30" s="251">
        <v>860</v>
      </c>
    </row>
    <row r="31" spans="1:3" x14ac:dyDescent="0.45">
      <c r="A31" s="236" t="s">
        <v>353</v>
      </c>
      <c r="B31" s="251">
        <v>850</v>
      </c>
    </row>
    <row r="32" spans="1:3" x14ac:dyDescent="0.45">
      <c r="A32" s="236" t="s">
        <v>354</v>
      </c>
      <c r="B32" s="251">
        <v>840</v>
      </c>
    </row>
    <row r="33" spans="1:2" x14ac:dyDescent="0.45">
      <c r="A33" s="236" t="s">
        <v>355</v>
      </c>
      <c r="B33" s="251">
        <v>840</v>
      </c>
    </row>
    <row r="34" spans="1:2" ht="28.8" x14ac:dyDescent="0.45">
      <c r="A34" s="236" t="s">
        <v>356</v>
      </c>
      <c r="B34" s="251">
        <v>836</v>
      </c>
    </row>
  </sheetData>
  <mergeCells count="5">
    <mergeCell ref="A23:B23"/>
    <mergeCell ref="A15:C15"/>
    <mergeCell ref="A21:C21"/>
    <mergeCell ref="A1:B1"/>
    <mergeCell ref="A19:C19"/>
  </mergeCells>
  <conditionalFormatting sqref="B25:B34">
    <cfRule type="cellIs" dxfId="11" priority="2" operator="lessThan">
      <formula>900</formula>
    </cfRule>
    <cfRule type="cellIs" dxfId="10" priority="3" operator="greaterThan">
      <formula>907.5</formula>
    </cfRule>
    <cfRule type="cellIs" dxfId="9" priority="4" operator="greaterThan">
      <formula>900</formula>
    </cfRule>
  </conditionalFormatting>
  <conditionalFormatting sqref="B25:B28">
    <cfRule type="cellIs" dxfId="8" priority="1" operator="equal">
      <formula>900</formula>
    </cfRule>
  </conditionalFormatting>
  <hyperlinks>
    <hyperlink ref="A19:C19" location="სარჩევი!A1" display="სარჩევში დაბრუნება"/>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52"/>
  <dimension ref="A1:E26"/>
  <sheetViews>
    <sheetView workbookViewId="0">
      <selection sqref="A1:B2"/>
    </sheetView>
  </sheetViews>
  <sheetFormatPr defaultRowHeight="16.8" x14ac:dyDescent="0.45"/>
  <cols>
    <col min="1" max="1" width="36" customWidth="1"/>
    <col min="2" max="2" width="19" customWidth="1"/>
  </cols>
  <sheetData>
    <row r="1" spans="1:5" ht="28.5" customHeight="1" x14ac:dyDescent="0.45">
      <c r="A1" s="332" t="s">
        <v>362</v>
      </c>
      <c r="B1" s="332"/>
    </row>
    <row r="2" spans="1:5" ht="50.4" x14ac:dyDescent="0.45">
      <c r="A2" s="168" t="s">
        <v>364</v>
      </c>
      <c r="B2" s="227" t="s">
        <v>363</v>
      </c>
    </row>
    <row r="3" spans="1:5" x14ac:dyDescent="0.45">
      <c r="A3" s="12" t="s">
        <v>365</v>
      </c>
      <c r="B3" s="12">
        <v>1100</v>
      </c>
    </row>
    <row r="4" spans="1:5" x14ac:dyDescent="0.45">
      <c r="A4" s="12" t="s">
        <v>357</v>
      </c>
      <c r="B4" s="12">
        <v>948</v>
      </c>
    </row>
    <row r="5" spans="1:5" x14ac:dyDescent="0.45">
      <c r="A5" s="12" t="s">
        <v>358</v>
      </c>
      <c r="B5" s="12">
        <v>2180</v>
      </c>
    </row>
    <row r="6" spans="1:5" x14ac:dyDescent="0.45">
      <c r="A6" s="12" t="s">
        <v>359</v>
      </c>
      <c r="B6" s="12">
        <v>1130</v>
      </c>
    </row>
    <row r="7" spans="1:5" x14ac:dyDescent="0.45">
      <c r="A7" s="12" t="s">
        <v>360</v>
      </c>
      <c r="B7" s="12">
        <v>996</v>
      </c>
    </row>
    <row r="8" spans="1:5" x14ac:dyDescent="0.45">
      <c r="A8" s="12" t="s">
        <v>361</v>
      </c>
      <c r="B8" s="12">
        <v>2030</v>
      </c>
    </row>
    <row r="12" spans="1:5" ht="76.5" customHeight="1" x14ac:dyDescent="0.45">
      <c r="A12" s="261" t="s">
        <v>556</v>
      </c>
      <c r="B12" s="261"/>
      <c r="C12" s="261"/>
      <c r="D12" s="261"/>
      <c r="E12" s="261"/>
    </row>
    <row r="13" spans="1:5" ht="16.5" customHeight="1" x14ac:dyDescent="0.45">
      <c r="A13" s="223"/>
      <c r="B13" s="223"/>
      <c r="C13" s="223"/>
      <c r="D13" s="223"/>
      <c r="E13" s="223"/>
    </row>
    <row r="15" spans="1:5" ht="26.4" x14ac:dyDescent="0.45">
      <c r="A15" s="264" t="s">
        <v>72</v>
      </c>
      <c r="B15" s="264"/>
      <c r="C15" s="264"/>
      <c r="D15" s="264"/>
      <c r="E15" s="264"/>
    </row>
    <row r="16" spans="1:5" s="189" customFormat="1" ht="26.4" x14ac:dyDescent="0.45">
      <c r="A16" s="245"/>
      <c r="B16" s="245"/>
      <c r="C16" s="245"/>
    </row>
    <row r="17" spans="1:5" s="1" customFormat="1" ht="26.4" x14ac:dyDescent="0.45">
      <c r="A17" s="262" t="s">
        <v>115</v>
      </c>
      <c r="B17" s="262"/>
      <c r="C17" s="262"/>
      <c r="D17" s="262"/>
      <c r="E17" s="262"/>
    </row>
    <row r="19" spans="1:5" ht="34.5" customHeight="1" x14ac:dyDescent="0.45">
      <c r="A19" s="333" t="s">
        <v>362</v>
      </c>
      <c r="B19" s="333"/>
    </row>
    <row r="20" spans="1:5" ht="50.4" x14ac:dyDescent="0.45">
      <c r="A20" s="163" t="s">
        <v>364</v>
      </c>
      <c r="B20" s="164" t="s">
        <v>363</v>
      </c>
    </row>
    <row r="21" spans="1:5" x14ac:dyDescent="0.45">
      <c r="A21" s="12" t="s">
        <v>365</v>
      </c>
      <c r="B21" s="12">
        <v>1100</v>
      </c>
    </row>
    <row r="22" spans="1:5" x14ac:dyDescent="0.45">
      <c r="A22" s="12" t="s">
        <v>357</v>
      </c>
      <c r="B22" s="12">
        <v>948</v>
      </c>
    </row>
    <row r="23" spans="1:5" x14ac:dyDescent="0.45">
      <c r="A23" s="12" t="s">
        <v>358</v>
      </c>
      <c r="B23" s="12">
        <v>2180</v>
      </c>
    </row>
    <row r="24" spans="1:5" x14ac:dyDescent="0.45">
      <c r="A24" s="12" t="s">
        <v>359</v>
      </c>
      <c r="B24" s="12">
        <v>1130</v>
      </c>
    </row>
    <row r="25" spans="1:5" x14ac:dyDescent="0.45">
      <c r="A25" s="12" t="s">
        <v>360</v>
      </c>
      <c r="B25" s="12">
        <v>996</v>
      </c>
    </row>
    <row r="26" spans="1:5" x14ac:dyDescent="0.45">
      <c r="A26" s="12" t="s">
        <v>361</v>
      </c>
      <c r="B26" s="12">
        <v>2030</v>
      </c>
    </row>
  </sheetData>
  <mergeCells count="5">
    <mergeCell ref="A1:B1"/>
    <mergeCell ref="A12:E12"/>
    <mergeCell ref="A19:B19"/>
    <mergeCell ref="A17:E17"/>
    <mergeCell ref="A15:E15"/>
  </mergeCells>
  <conditionalFormatting sqref="B21:B26">
    <cfRule type="cellIs" dxfId="7" priority="1" operator="greaterThan">
      <formula>2000</formula>
    </cfRule>
  </conditionalFormatting>
  <hyperlinks>
    <hyperlink ref="A15:C15" location="სარჩევი!A1" display="სარჩევში დაბრუნება"/>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62"/>
  <dimension ref="A1:K31"/>
  <sheetViews>
    <sheetView workbookViewId="0">
      <selection activeCell="L12" sqref="L12"/>
    </sheetView>
  </sheetViews>
  <sheetFormatPr defaultRowHeight="16.8" x14ac:dyDescent="0.45"/>
  <cols>
    <col min="1" max="1" width="29.109375" customWidth="1"/>
    <col min="2" max="2" width="20.88671875" customWidth="1"/>
  </cols>
  <sheetData>
    <row r="1" spans="1:11" ht="33.6" x14ac:dyDescent="0.45">
      <c r="A1" s="252" t="s">
        <v>366</v>
      </c>
      <c r="B1" s="252" t="s">
        <v>367</v>
      </c>
    </row>
    <row r="2" spans="1:11" x14ac:dyDescent="0.45">
      <c r="A2" s="253" t="s">
        <v>368</v>
      </c>
      <c r="B2" s="254">
        <v>6822</v>
      </c>
    </row>
    <row r="3" spans="1:11" x14ac:dyDescent="0.45">
      <c r="A3" s="253" t="s">
        <v>369</v>
      </c>
      <c r="B3" s="254">
        <v>107083</v>
      </c>
    </row>
    <row r="4" spans="1:11" x14ac:dyDescent="0.45">
      <c r="A4" s="253" t="s">
        <v>370</v>
      </c>
      <c r="B4" s="255">
        <v>35067.5</v>
      </c>
      <c r="K4" s="62"/>
    </row>
    <row r="5" spans="1:11" x14ac:dyDescent="0.45">
      <c r="A5" s="253" t="s">
        <v>27</v>
      </c>
      <c r="B5" s="255">
        <v>23218.28</v>
      </c>
    </row>
    <row r="6" spans="1:11" x14ac:dyDescent="0.45">
      <c r="A6" s="253" t="s">
        <v>371</v>
      </c>
      <c r="B6" s="254">
        <v>83007</v>
      </c>
    </row>
    <row r="7" spans="1:11" x14ac:dyDescent="0.45">
      <c r="A7" s="253" t="s">
        <v>372</v>
      </c>
      <c r="B7" s="254">
        <v>561</v>
      </c>
    </row>
    <row r="8" spans="1:11" x14ac:dyDescent="0.45">
      <c r="A8" s="253" t="s">
        <v>373</v>
      </c>
      <c r="B8" s="254">
        <v>8733</v>
      </c>
    </row>
    <row r="9" spans="1:11" x14ac:dyDescent="0.45">
      <c r="A9" s="253" t="s">
        <v>374</v>
      </c>
      <c r="B9" s="255">
        <v>15698.8</v>
      </c>
    </row>
    <row r="10" spans="1:11" x14ac:dyDescent="0.45">
      <c r="A10" s="253" t="s">
        <v>375</v>
      </c>
      <c r="B10" s="256">
        <v>75843</v>
      </c>
    </row>
    <row r="11" spans="1:11" x14ac:dyDescent="0.45">
      <c r="A11" s="253" t="s">
        <v>376</v>
      </c>
      <c r="B11" s="254">
        <v>9030</v>
      </c>
    </row>
    <row r="12" spans="1:11" x14ac:dyDescent="0.45">
      <c r="A12" s="253" t="s">
        <v>377</v>
      </c>
      <c r="B12" s="254">
        <v>16614</v>
      </c>
    </row>
    <row r="13" spans="1:11" ht="33" customHeight="1" x14ac:dyDescent="0.45"/>
    <row r="14" spans="1:11" ht="75.75" customHeight="1" x14ac:dyDescent="0.45">
      <c r="A14" s="261" t="s">
        <v>558</v>
      </c>
      <c r="B14" s="261"/>
      <c r="C14" s="261"/>
      <c r="D14" s="261"/>
      <c r="E14" s="261"/>
      <c r="F14" s="261"/>
      <c r="G14" s="261"/>
      <c r="H14" s="261"/>
      <c r="I14" s="261"/>
    </row>
    <row r="16" spans="1:11" ht="26.4" x14ac:dyDescent="0.45">
      <c r="A16" s="264" t="s">
        <v>72</v>
      </c>
      <c r="B16" s="264"/>
      <c r="C16" s="264"/>
      <c r="D16" s="264"/>
      <c r="E16" s="264"/>
      <c r="F16" s="264"/>
      <c r="G16" s="264"/>
      <c r="H16" s="264"/>
      <c r="I16" s="264"/>
    </row>
    <row r="18" spans="1:9" s="1" customFormat="1" ht="26.4" x14ac:dyDescent="0.45">
      <c r="A18" s="262" t="s">
        <v>115</v>
      </c>
      <c r="B18" s="262"/>
      <c r="C18" s="262"/>
      <c r="D18" s="262"/>
      <c r="E18" s="262"/>
      <c r="F18" s="262"/>
      <c r="G18" s="262"/>
      <c r="H18" s="262"/>
      <c r="I18" s="262"/>
    </row>
    <row r="20" spans="1:9" ht="33.6" x14ac:dyDescent="0.45">
      <c r="A20" s="257" t="s">
        <v>366</v>
      </c>
      <c r="B20" s="257" t="s">
        <v>367</v>
      </c>
    </row>
    <row r="21" spans="1:9" x14ac:dyDescent="0.45">
      <c r="A21" s="253" t="s">
        <v>368</v>
      </c>
      <c r="B21" s="254">
        <v>6822</v>
      </c>
    </row>
    <row r="22" spans="1:9" x14ac:dyDescent="0.45">
      <c r="A22" s="253" t="s">
        <v>369</v>
      </c>
      <c r="B22" s="254">
        <v>107083</v>
      </c>
    </row>
    <row r="23" spans="1:9" x14ac:dyDescent="0.45">
      <c r="A23" s="253" t="s">
        <v>370</v>
      </c>
      <c r="B23" s="255">
        <v>35067.5</v>
      </c>
    </row>
    <row r="24" spans="1:9" x14ac:dyDescent="0.45">
      <c r="A24" s="253" t="s">
        <v>27</v>
      </c>
      <c r="B24" s="255">
        <v>23218.28</v>
      </c>
    </row>
    <row r="25" spans="1:9" x14ac:dyDescent="0.45">
      <c r="A25" s="253" t="s">
        <v>371</v>
      </c>
      <c r="B25" s="254">
        <v>83007</v>
      </c>
    </row>
    <row r="26" spans="1:9" x14ac:dyDescent="0.45">
      <c r="A26" s="253" t="s">
        <v>372</v>
      </c>
      <c r="B26" s="254">
        <v>561</v>
      </c>
    </row>
    <row r="27" spans="1:9" x14ac:dyDescent="0.45">
      <c r="A27" s="253" t="s">
        <v>373</v>
      </c>
      <c r="B27" s="254">
        <v>8733</v>
      </c>
    </row>
    <row r="28" spans="1:9" x14ac:dyDescent="0.45">
      <c r="A28" s="253" t="s">
        <v>374</v>
      </c>
      <c r="B28" s="255">
        <v>15698.8</v>
      </c>
    </row>
    <row r="29" spans="1:9" x14ac:dyDescent="0.45">
      <c r="A29" s="253" t="s">
        <v>375</v>
      </c>
      <c r="B29" s="256">
        <v>75843</v>
      </c>
    </row>
    <row r="30" spans="1:9" x14ac:dyDescent="0.45">
      <c r="A30" s="253" t="s">
        <v>376</v>
      </c>
      <c r="B30" s="254">
        <v>9030</v>
      </c>
    </row>
    <row r="31" spans="1:9" x14ac:dyDescent="0.45">
      <c r="A31" s="253" t="s">
        <v>377</v>
      </c>
      <c r="B31" s="254">
        <v>16614</v>
      </c>
    </row>
  </sheetData>
  <mergeCells count="3">
    <mergeCell ref="A14:I14"/>
    <mergeCell ref="A18:I18"/>
    <mergeCell ref="A16:I16"/>
  </mergeCells>
  <conditionalFormatting sqref="B21:B31">
    <cfRule type="cellIs" dxfId="6" priority="1" operator="greaterThan">
      <formula>10000</formula>
    </cfRule>
    <cfRule type="cellIs" dxfId="5" priority="2" operator="greaterThan">
      <formula>10000</formula>
    </cfRule>
  </conditionalFormatting>
  <hyperlinks>
    <hyperlink ref="A16:C16" location="სარჩევი!A1" display="სარჩევში დაბრუნება"/>
  </hyperlink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22"/>
  <dimension ref="A3:BT121"/>
  <sheetViews>
    <sheetView zoomScaleNormal="100" workbookViewId="0">
      <selection activeCell="A3" sqref="A3:AB3"/>
    </sheetView>
  </sheetViews>
  <sheetFormatPr defaultRowHeight="16.8" x14ac:dyDescent="0.45"/>
  <cols>
    <col min="1" max="72" width="2.77734375" customWidth="1"/>
  </cols>
  <sheetData>
    <row r="3" spans="1:72" ht="76.95" customHeight="1" x14ac:dyDescent="0.45">
      <c r="A3" s="266" t="s">
        <v>564</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row>
    <row r="4" spans="1:72" s="1" customFormat="1" ht="24" customHeight="1" x14ac:dyDescent="0.65">
      <c r="A4" s="267" t="s">
        <v>72</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7"/>
      <c r="BA4" s="267"/>
      <c r="BB4" s="267"/>
      <c r="BC4" s="267"/>
      <c r="BD4" s="267"/>
      <c r="BE4" s="267"/>
      <c r="BF4" s="267"/>
      <c r="BG4" s="267"/>
      <c r="BH4" s="267"/>
      <c r="BI4" s="267"/>
      <c r="BJ4" s="267"/>
      <c r="BK4" s="267"/>
      <c r="BL4" s="267"/>
      <c r="BM4" s="267"/>
      <c r="BN4" s="267"/>
      <c r="BO4" s="267"/>
      <c r="BP4" s="267"/>
      <c r="BQ4" s="267"/>
      <c r="BR4" s="267"/>
      <c r="BS4" s="267"/>
      <c r="BT4" s="267"/>
    </row>
    <row r="5" spans="1:72" s="30" customFormat="1" ht="18.600000000000001" x14ac:dyDescent="0.5"/>
    <row r="6" spans="1:72" s="1" customFormat="1" ht="26.4" x14ac:dyDescent="0.65">
      <c r="A6" s="265" t="s">
        <v>115</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5"/>
      <c r="BS6" s="265"/>
      <c r="BT6" s="265"/>
    </row>
    <row r="8" spans="1:72" ht="15" customHeight="1" x14ac:dyDescent="0.45">
      <c r="A8" s="57"/>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6"/>
      <c r="BP8" s="57"/>
      <c r="BQ8" s="57"/>
      <c r="BR8" s="57"/>
      <c r="BS8" s="57"/>
      <c r="BT8" s="57"/>
    </row>
    <row r="9" spans="1:72" ht="15" customHeight="1" x14ac:dyDescent="0.45">
      <c r="A9" s="57"/>
      <c r="B9" s="57"/>
      <c r="C9" s="57"/>
      <c r="D9" s="56"/>
      <c r="E9" s="56"/>
      <c r="F9" s="57"/>
      <c r="G9" s="57"/>
      <c r="H9" s="57"/>
      <c r="I9" s="57"/>
      <c r="J9" s="57"/>
      <c r="K9" s="57"/>
      <c r="L9" s="57"/>
      <c r="M9" s="57"/>
      <c r="N9" s="57"/>
      <c r="O9" s="57"/>
      <c r="P9" s="57"/>
      <c r="Q9" s="57"/>
      <c r="R9" s="57"/>
      <c r="S9" s="57"/>
      <c r="T9" s="57"/>
      <c r="U9" s="57"/>
      <c r="V9" s="57"/>
      <c r="W9" s="57"/>
      <c r="X9" s="57"/>
      <c r="Y9" s="56"/>
      <c r="Z9" s="57"/>
      <c r="AA9" s="57"/>
      <c r="AB9" s="57"/>
      <c r="AC9" s="57"/>
      <c r="AD9" s="57"/>
      <c r="AE9" s="57"/>
      <c r="AF9" s="57"/>
      <c r="AG9" s="56"/>
      <c r="AH9" s="56"/>
      <c r="AI9" s="56"/>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6"/>
      <c r="BP9" s="56"/>
      <c r="BQ9" s="57"/>
      <c r="BR9" s="57"/>
      <c r="BS9" s="57"/>
      <c r="BT9" s="57"/>
    </row>
    <row r="10" spans="1:72" ht="15" customHeight="1" x14ac:dyDescent="0.45">
      <c r="A10" s="57"/>
      <c r="B10" s="57"/>
      <c r="C10" s="56"/>
      <c r="D10" s="57"/>
      <c r="E10" s="57"/>
      <c r="F10" s="56"/>
      <c r="G10" s="57"/>
      <c r="H10" s="57"/>
      <c r="I10" s="57"/>
      <c r="J10" s="57"/>
      <c r="K10" s="57"/>
      <c r="L10" s="57"/>
      <c r="M10" s="57"/>
      <c r="N10" s="57"/>
      <c r="O10" s="57"/>
      <c r="P10" s="57"/>
      <c r="Q10" s="57"/>
      <c r="R10" s="57"/>
      <c r="S10" s="57"/>
      <c r="T10" s="57"/>
      <c r="U10" s="57"/>
      <c r="V10" s="57"/>
      <c r="W10" s="57"/>
      <c r="X10" s="57"/>
      <c r="Y10" s="57"/>
      <c r="Z10" s="56"/>
      <c r="AA10" s="57"/>
      <c r="AB10" s="57"/>
      <c r="AC10" s="57"/>
      <c r="AD10" s="57"/>
      <c r="AE10" s="57"/>
      <c r="AF10" s="56"/>
      <c r="AG10" s="57"/>
      <c r="AH10" s="56"/>
      <c r="AI10" s="57"/>
      <c r="AJ10" s="56"/>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6"/>
      <c r="BP10" s="57"/>
      <c r="BQ10" s="56"/>
      <c r="BR10" s="57"/>
      <c r="BS10" s="57"/>
      <c r="BT10" s="57"/>
    </row>
    <row r="11" spans="1:72" ht="15" customHeight="1" x14ac:dyDescent="0.45">
      <c r="A11" s="57"/>
      <c r="B11" s="57"/>
      <c r="C11" s="57"/>
      <c r="D11" s="57"/>
      <c r="E11" s="57"/>
      <c r="F11" s="56"/>
      <c r="G11" s="57"/>
      <c r="H11" s="57"/>
      <c r="I11" s="57"/>
      <c r="J11" s="57"/>
      <c r="K11" s="57"/>
      <c r="L11" s="57"/>
      <c r="M11" s="57"/>
      <c r="N11" s="57"/>
      <c r="O11" s="57"/>
      <c r="P11" s="57"/>
      <c r="Q11" s="57"/>
      <c r="R11" s="57"/>
      <c r="S11" s="57"/>
      <c r="T11" s="57"/>
      <c r="U11" s="57"/>
      <c r="V11" s="57"/>
      <c r="W11" s="57"/>
      <c r="X11" s="57"/>
      <c r="Y11" s="57"/>
      <c r="Z11" s="56"/>
      <c r="AA11" s="57"/>
      <c r="AB11" s="57"/>
      <c r="AC11" s="57"/>
      <c r="AD11" s="57"/>
      <c r="AE11" s="57"/>
      <c r="AF11" s="56"/>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6"/>
      <c r="BR11" s="57"/>
      <c r="BS11" s="57"/>
      <c r="BT11" s="57"/>
    </row>
    <row r="12" spans="1:72" ht="15" customHeight="1" x14ac:dyDescent="0.45">
      <c r="A12" s="57"/>
      <c r="B12" s="57"/>
      <c r="C12" s="57"/>
      <c r="D12" s="57"/>
      <c r="E12" s="57"/>
      <c r="F12" s="56"/>
      <c r="G12" s="57"/>
      <c r="H12" s="57"/>
      <c r="I12" s="57"/>
      <c r="J12" s="57"/>
      <c r="K12" s="57"/>
      <c r="L12" s="57"/>
      <c r="M12" s="57"/>
      <c r="N12" s="57"/>
      <c r="O12" s="57"/>
      <c r="P12" s="57"/>
      <c r="Q12" s="57"/>
      <c r="R12" s="57"/>
      <c r="S12" s="57"/>
      <c r="T12" s="57"/>
      <c r="U12" s="57"/>
      <c r="V12" s="57"/>
      <c r="W12" s="57"/>
      <c r="X12" s="57"/>
      <c r="Y12" s="57"/>
      <c r="Z12" s="56"/>
      <c r="AA12" s="57"/>
      <c r="AB12" s="57"/>
      <c r="AC12" s="57"/>
      <c r="AD12" s="57"/>
      <c r="AE12" s="57"/>
      <c r="AF12" s="56"/>
      <c r="AG12" s="57"/>
      <c r="AH12" s="57"/>
      <c r="AI12" s="57"/>
      <c r="AJ12" s="57"/>
      <c r="AK12" s="57"/>
      <c r="AL12" s="57"/>
      <c r="AM12" s="56"/>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6"/>
      <c r="BQ12" s="57"/>
      <c r="BR12" s="57"/>
      <c r="BS12" s="57"/>
      <c r="BT12" s="57"/>
    </row>
    <row r="13" spans="1:72" ht="15" customHeight="1" x14ac:dyDescent="0.45">
      <c r="A13" s="57"/>
      <c r="B13" s="57"/>
      <c r="C13" s="57"/>
      <c r="D13" s="56"/>
      <c r="E13" s="56"/>
      <c r="F13" s="56"/>
      <c r="G13" s="57"/>
      <c r="H13" s="57"/>
      <c r="I13" s="57"/>
      <c r="J13" s="57"/>
      <c r="K13" s="57"/>
      <c r="L13" s="57"/>
      <c r="M13" s="57"/>
      <c r="N13" s="57"/>
      <c r="O13" s="57"/>
      <c r="P13" s="57"/>
      <c r="Q13" s="57"/>
      <c r="R13" s="57"/>
      <c r="S13" s="57"/>
      <c r="T13" s="57"/>
      <c r="U13" s="57"/>
      <c r="V13" s="57"/>
      <c r="W13" s="57"/>
      <c r="X13" s="57"/>
      <c r="Y13" s="57"/>
      <c r="Z13" s="56"/>
      <c r="AA13" s="57"/>
      <c r="AB13" s="57"/>
      <c r="AC13" s="57"/>
      <c r="AD13" s="57"/>
      <c r="AE13" s="57"/>
      <c r="AF13" s="56"/>
      <c r="AG13" s="56"/>
      <c r="AH13" s="56"/>
      <c r="AI13" s="57"/>
      <c r="AJ13" s="57"/>
      <c r="AK13" s="57"/>
      <c r="AL13" s="57"/>
      <c r="AM13" s="57"/>
      <c r="AN13" s="56"/>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6"/>
      <c r="BP13" s="56"/>
      <c r="BQ13" s="56"/>
      <c r="BR13" s="57"/>
      <c r="BS13" s="57"/>
      <c r="BT13" s="57"/>
    </row>
    <row r="14" spans="1:72" ht="15" customHeight="1" x14ac:dyDescent="0.45">
      <c r="A14" s="57"/>
      <c r="B14" s="57"/>
      <c r="C14" s="56"/>
      <c r="D14" s="57"/>
      <c r="E14" s="57"/>
      <c r="F14" s="56"/>
      <c r="G14" s="57"/>
      <c r="H14" s="57"/>
      <c r="I14" s="57"/>
      <c r="J14" s="56"/>
      <c r="K14" s="56"/>
      <c r="L14" s="57"/>
      <c r="M14" s="57"/>
      <c r="N14" s="57"/>
      <c r="O14" s="57"/>
      <c r="P14" s="57"/>
      <c r="Q14" s="57"/>
      <c r="R14" s="57"/>
      <c r="S14" s="57"/>
      <c r="T14" s="57"/>
      <c r="U14" s="56"/>
      <c r="V14" s="56"/>
      <c r="W14" s="57"/>
      <c r="X14" s="57"/>
      <c r="Y14" s="57"/>
      <c r="Z14" s="56"/>
      <c r="AA14" s="57"/>
      <c r="AB14" s="56"/>
      <c r="AC14" s="57"/>
      <c r="AD14" s="57"/>
      <c r="AE14" s="57"/>
      <c r="AF14" s="56"/>
      <c r="AG14" s="57"/>
      <c r="AH14" s="57"/>
      <c r="AI14" s="56"/>
      <c r="AJ14" s="57"/>
      <c r="AK14" s="57"/>
      <c r="AL14" s="57"/>
      <c r="AM14" s="57"/>
      <c r="AN14" s="57"/>
      <c r="AO14" s="56"/>
      <c r="AP14" s="57"/>
      <c r="AQ14" s="57"/>
      <c r="AR14" s="57"/>
      <c r="AS14" s="56"/>
      <c r="AT14" s="56"/>
      <c r="AU14" s="57"/>
      <c r="AV14" s="57"/>
      <c r="AW14" s="57"/>
      <c r="AX14" s="57"/>
      <c r="AY14" s="56"/>
      <c r="AZ14" s="57"/>
      <c r="BA14" s="56"/>
      <c r="BB14" s="57"/>
      <c r="BC14" s="56"/>
      <c r="BD14" s="57"/>
      <c r="BE14" s="57"/>
      <c r="BF14" s="57"/>
      <c r="BG14" s="57"/>
      <c r="BH14" s="56"/>
      <c r="BI14" s="56"/>
      <c r="BJ14" s="56"/>
      <c r="BK14" s="57"/>
      <c r="BL14" s="57"/>
      <c r="BM14" s="57"/>
      <c r="BN14" s="56"/>
      <c r="BO14" s="57"/>
      <c r="BP14" s="57"/>
      <c r="BQ14" s="57"/>
      <c r="BR14" s="56"/>
      <c r="BS14" s="57"/>
      <c r="BT14" s="57"/>
    </row>
    <row r="15" spans="1:72" ht="15" customHeight="1" x14ac:dyDescent="0.45">
      <c r="A15" s="57"/>
      <c r="B15" s="57"/>
      <c r="C15" s="56"/>
      <c r="D15" s="57"/>
      <c r="E15" s="57"/>
      <c r="F15" s="56"/>
      <c r="G15" s="57"/>
      <c r="H15" s="57"/>
      <c r="I15" s="56"/>
      <c r="J15" s="57"/>
      <c r="K15" s="57"/>
      <c r="L15" s="56"/>
      <c r="M15" s="57"/>
      <c r="N15" s="57"/>
      <c r="O15" s="57"/>
      <c r="P15" s="57"/>
      <c r="Q15" s="57"/>
      <c r="R15" s="57"/>
      <c r="S15" s="57"/>
      <c r="T15" s="56"/>
      <c r="U15" s="57"/>
      <c r="V15" s="57"/>
      <c r="W15" s="56"/>
      <c r="X15" s="57"/>
      <c r="Y15" s="57"/>
      <c r="Z15" s="56"/>
      <c r="AA15" s="57"/>
      <c r="AB15" s="57"/>
      <c r="AC15" s="56"/>
      <c r="AD15" s="57"/>
      <c r="AE15" s="57"/>
      <c r="AF15" s="56"/>
      <c r="AG15" s="57"/>
      <c r="AH15" s="57"/>
      <c r="AI15" s="56"/>
      <c r="AJ15" s="57"/>
      <c r="AK15" s="57"/>
      <c r="AL15" s="56"/>
      <c r="AM15" s="57"/>
      <c r="AN15" s="57"/>
      <c r="AO15" s="56"/>
      <c r="AP15" s="57"/>
      <c r="AQ15" s="57"/>
      <c r="AR15" s="56"/>
      <c r="AS15" s="57"/>
      <c r="AT15" s="57"/>
      <c r="AU15" s="56"/>
      <c r="AV15" s="57"/>
      <c r="AW15" s="57"/>
      <c r="AX15" s="56"/>
      <c r="AY15" s="57"/>
      <c r="AZ15" s="56"/>
      <c r="BA15" s="57"/>
      <c r="BB15" s="56"/>
      <c r="BC15" s="57"/>
      <c r="BD15" s="56"/>
      <c r="BE15" s="57"/>
      <c r="BF15" s="57"/>
      <c r="BG15" s="56"/>
      <c r="BH15" s="57"/>
      <c r="BI15" s="56"/>
      <c r="BJ15" s="57"/>
      <c r="BK15" s="56"/>
      <c r="BL15" s="57"/>
      <c r="BM15" s="57"/>
      <c r="BN15" s="56"/>
      <c r="BO15" s="57"/>
      <c r="BP15" s="57"/>
      <c r="BQ15" s="57"/>
      <c r="BR15" s="56"/>
      <c r="BS15" s="57"/>
      <c r="BT15" s="57"/>
    </row>
    <row r="16" spans="1:72" ht="15" customHeight="1" x14ac:dyDescent="0.45">
      <c r="A16" s="57"/>
      <c r="B16" s="57"/>
      <c r="C16" s="57"/>
      <c r="D16" s="56"/>
      <c r="E16" s="56"/>
      <c r="F16" s="57"/>
      <c r="G16" s="57"/>
      <c r="H16" s="57"/>
      <c r="I16" s="57"/>
      <c r="J16" s="57"/>
      <c r="K16" s="57"/>
      <c r="L16" s="56"/>
      <c r="M16" s="57"/>
      <c r="N16" s="57"/>
      <c r="O16" s="57"/>
      <c r="P16" s="57"/>
      <c r="Q16" s="57"/>
      <c r="R16" s="57"/>
      <c r="S16" s="57"/>
      <c r="T16" s="56"/>
      <c r="U16" s="57"/>
      <c r="V16" s="57"/>
      <c r="W16" s="56"/>
      <c r="X16" s="57"/>
      <c r="Y16" s="57"/>
      <c r="Z16" s="57"/>
      <c r="AA16" s="56"/>
      <c r="AB16" s="56"/>
      <c r="AC16" s="57"/>
      <c r="AD16" s="57"/>
      <c r="AE16" s="57"/>
      <c r="AF16" s="57"/>
      <c r="AG16" s="56"/>
      <c r="AH16" s="56"/>
      <c r="AI16" s="57"/>
      <c r="AJ16" s="57"/>
      <c r="AK16" s="57"/>
      <c r="AL16" s="57"/>
      <c r="AM16" s="56"/>
      <c r="AN16" s="56"/>
      <c r="AO16" s="57"/>
      <c r="AP16" s="57"/>
      <c r="AQ16" s="57"/>
      <c r="AR16" s="56"/>
      <c r="AS16" s="57"/>
      <c r="AT16" s="57"/>
      <c r="AU16" s="56"/>
      <c r="AV16" s="57"/>
      <c r="AW16" s="57"/>
      <c r="AX16" s="56"/>
      <c r="AY16" s="57"/>
      <c r="AZ16" s="57"/>
      <c r="BA16" s="57"/>
      <c r="BB16" s="57"/>
      <c r="BC16" s="57"/>
      <c r="BD16" s="56"/>
      <c r="BE16" s="57"/>
      <c r="BF16" s="57"/>
      <c r="BG16" s="56"/>
      <c r="BH16" s="57"/>
      <c r="BI16" s="57"/>
      <c r="BJ16" s="57"/>
      <c r="BK16" s="56"/>
      <c r="BL16" s="57"/>
      <c r="BM16" s="57"/>
      <c r="BN16" s="57"/>
      <c r="BO16" s="56"/>
      <c r="BP16" s="56"/>
      <c r="BQ16" s="56"/>
      <c r="BR16" s="57"/>
      <c r="BS16" s="57"/>
      <c r="BT16" s="57"/>
    </row>
    <row r="17" spans="1:72" ht="15" customHeight="1" x14ac:dyDescent="0.45">
      <c r="A17" s="57"/>
      <c r="B17" s="57"/>
      <c r="C17" s="57"/>
      <c r="D17" s="57"/>
      <c r="E17" s="57"/>
      <c r="F17" s="57"/>
      <c r="G17" s="57"/>
      <c r="H17" s="57"/>
      <c r="I17" s="57"/>
      <c r="J17" s="57"/>
      <c r="K17" s="57"/>
      <c r="L17" s="56"/>
      <c r="M17" s="57"/>
      <c r="N17" s="57"/>
      <c r="O17" s="57"/>
      <c r="P17" s="57"/>
      <c r="Q17" s="57"/>
      <c r="R17" s="57"/>
      <c r="S17" s="57"/>
      <c r="T17" s="57"/>
      <c r="U17" s="57"/>
      <c r="V17" s="56"/>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6"/>
      <c r="AU17" s="57"/>
      <c r="AV17" s="57"/>
      <c r="AW17" s="57"/>
      <c r="AX17" s="56"/>
      <c r="AY17" s="57"/>
      <c r="AZ17" s="57"/>
      <c r="BA17" s="57"/>
      <c r="BB17" s="57"/>
      <c r="BC17" s="57"/>
      <c r="BD17" s="57"/>
      <c r="BE17" s="57"/>
      <c r="BF17" s="57"/>
      <c r="BG17" s="57"/>
      <c r="BH17" s="57"/>
      <c r="BI17" s="57"/>
      <c r="BJ17" s="57"/>
      <c r="BK17" s="57"/>
      <c r="BL17" s="57"/>
      <c r="BM17" s="57"/>
      <c r="BN17" s="57"/>
      <c r="BO17" s="57"/>
      <c r="BP17" s="57"/>
      <c r="BQ17" s="57"/>
      <c r="BR17" s="57"/>
      <c r="BS17" s="57"/>
      <c r="BT17" s="57"/>
    </row>
    <row r="18" spans="1:72" ht="15" customHeight="1" x14ac:dyDescent="0.45">
      <c r="A18" s="57"/>
      <c r="B18" s="57"/>
      <c r="C18" s="57"/>
      <c r="D18" s="57"/>
      <c r="E18" s="57"/>
      <c r="F18" s="57"/>
      <c r="G18" s="57"/>
      <c r="H18" s="57"/>
      <c r="I18" s="57"/>
      <c r="J18" s="57"/>
      <c r="K18" s="57"/>
      <c r="L18" s="56"/>
      <c r="M18" s="57"/>
      <c r="N18" s="57"/>
      <c r="O18" s="57"/>
      <c r="P18" s="57"/>
      <c r="Q18" s="57"/>
      <c r="R18" s="57"/>
      <c r="S18" s="57"/>
      <c r="T18" s="57"/>
      <c r="U18" s="57"/>
      <c r="V18" s="57"/>
      <c r="W18" s="56"/>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6"/>
      <c r="AV18" s="57"/>
      <c r="AW18" s="57"/>
      <c r="AX18" s="56"/>
      <c r="AY18" s="57"/>
      <c r="AZ18" s="57"/>
      <c r="BA18" s="57"/>
      <c r="BB18" s="57"/>
      <c r="BC18" s="57"/>
      <c r="BD18" s="57"/>
      <c r="BE18" s="57"/>
      <c r="BF18" s="57"/>
      <c r="BG18" s="57"/>
      <c r="BH18" s="57"/>
      <c r="BI18" s="57"/>
      <c r="BJ18" s="57"/>
      <c r="BK18" s="57"/>
      <c r="BL18" s="57"/>
      <c r="BM18" s="57"/>
      <c r="BN18" s="57"/>
      <c r="BO18" s="57"/>
      <c r="BP18" s="57"/>
      <c r="BQ18" s="57"/>
      <c r="BR18" s="57"/>
      <c r="BS18" s="57"/>
      <c r="BT18" s="57"/>
    </row>
    <row r="19" spans="1:72" ht="15" customHeight="1" x14ac:dyDescent="0.45">
      <c r="A19" s="57"/>
      <c r="B19" s="57"/>
      <c r="C19" s="57"/>
      <c r="D19" s="57"/>
      <c r="E19" s="57"/>
      <c r="F19" s="57"/>
      <c r="G19" s="57"/>
      <c r="H19" s="57"/>
      <c r="I19" s="56"/>
      <c r="J19" s="57"/>
      <c r="K19" s="57"/>
      <c r="L19" s="56"/>
      <c r="M19" s="57"/>
      <c r="N19" s="57"/>
      <c r="O19" s="57"/>
      <c r="P19" s="57"/>
      <c r="Q19" s="57"/>
      <c r="R19" s="57"/>
      <c r="S19" s="57"/>
      <c r="T19" s="56"/>
      <c r="U19" s="57"/>
      <c r="V19" s="57"/>
      <c r="W19" s="56"/>
      <c r="X19" s="57"/>
      <c r="Y19" s="57"/>
      <c r="Z19" s="57"/>
      <c r="AA19" s="57"/>
      <c r="AB19" s="57"/>
      <c r="AC19" s="57"/>
      <c r="AD19" s="57"/>
      <c r="AE19" s="57"/>
      <c r="AF19" s="57"/>
      <c r="AG19" s="57"/>
      <c r="AH19" s="57"/>
      <c r="AI19" s="57"/>
      <c r="AJ19" s="57"/>
      <c r="AK19" s="57"/>
      <c r="AL19" s="57"/>
      <c r="AM19" s="57"/>
      <c r="AN19" s="57"/>
      <c r="AO19" s="57"/>
      <c r="AP19" s="57"/>
      <c r="AQ19" s="57"/>
      <c r="AR19" s="56"/>
      <c r="AS19" s="57"/>
      <c r="AT19" s="57"/>
      <c r="AU19" s="56"/>
      <c r="AV19" s="57"/>
      <c r="AW19" s="57"/>
      <c r="AX19" s="57"/>
      <c r="AY19" s="56"/>
      <c r="AZ19" s="57"/>
      <c r="BA19" s="57"/>
      <c r="BB19" s="57"/>
      <c r="BC19" s="57"/>
      <c r="BD19" s="57"/>
      <c r="BE19" s="57"/>
      <c r="BF19" s="57"/>
      <c r="BG19" s="57"/>
      <c r="BH19" s="57"/>
      <c r="BI19" s="57"/>
      <c r="BJ19" s="57"/>
      <c r="BK19" s="57"/>
      <c r="BL19" s="57"/>
      <c r="BM19" s="57"/>
      <c r="BN19" s="57"/>
      <c r="BO19" s="57"/>
      <c r="BP19" s="57"/>
      <c r="BQ19" s="57"/>
      <c r="BR19" s="57"/>
      <c r="BS19" s="57"/>
      <c r="BT19" s="57"/>
    </row>
    <row r="20" spans="1:72" ht="15" customHeight="1" x14ac:dyDescent="0.45">
      <c r="A20" s="57"/>
      <c r="B20" s="57"/>
      <c r="C20" s="57"/>
      <c r="D20" s="57"/>
      <c r="E20" s="57"/>
      <c r="F20" s="57"/>
      <c r="G20" s="57"/>
      <c r="H20" s="57"/>
      <c r="I20" s="56"/>
      <c r="J20" s="57"/>
      <c r="K20" s="57"/>
      <c r="L20" s="56"/>
      <c r="M20" s="57"/>
      <c r="N20" s="57"/>
      <c r="O20" s="57"/>
      <c r="P20" s="57"/>
      <c r="Q20" s="57"/>
      <c r="R20" s="57"/>
      <c r="S20" s="57"/>
      <c r="T20" s="56"/>
      <c r="U20" s="57"/>
      <c r="V20" s="57"/>
      <c r="W20" s="56"/>
      <c r="X20" s="57"/>
      <c r="Y20" s="57"/>
      <c r="Z20" s="57"/>
      <c r="AA20" s="57"/>
      <c r="AB20" s="57"/>
      <c r="AC20" s="57"/>
      <c r="AD20" s="57"/>
      <c r="AE20" s="57"/>
      <c r="AF20" s="57"/>
      <c r="AG20" s="57"/>
      <c r="AH20" s="57"/>
      <c r="AI20" s="57"/>
      <c r="AJ20" s="57"/>
      <c r="AK20" s="57"/>
      <c r="AL20" s="57"/>
      <c r="AM20" s="57"/>
      <c r="AN20" s="57"/>
      <c r="AO20" s="57"/>
      <c r="AP20" s="57"/>
      <c r="AQ20" s="57"/>
      <c r="AR20" s="56"/>
      <c r="AS20" s="57"/>
      <c r="AT20" s="57"/>
      <c r="AU20" s="56"/>
      <c r="AV20" s="57"/>
      <c r="AW20" s="57"/>
      <c r="AX20" s="57"/>
      <c r="AY20" s="57"/>
      <c r="AZ20" s="56"/>
      <c r="BA20" s="57"/>
      <c r="BB20" s="57"/>
      <c r="BC20" s="57"/>
      <c r="BD20" s="57"/>
      <c r="BE20" s="57"/>
      <c r="BF20" s="57"/>
      <c r="BG20" s="57"/>
      <c r="BH20" s="57"/>
      <c r="BI20" s="57"/>
      <c r="BJ20" s="57"/>
      <c r="BK20" s="57"/>
      <c r="BL20" s="57"/>
      <c r="BM20" s="57"/>
      <c r="BN20" s="57"/>
      <c r="BO20" s="57"/>
      <c r="BP20" s="57"/>
      <c r="BQ20" s="57"/>
      <c r="BR20" s="57"/>
      <c r="BS20" s="57"/>
      <c r="BT20" s="57"/>
    </row>
    <row r="21" spans="1:72" ht="15" customHeight="1" x14ac:dyDescent="0.45">
      <c r="A21" s="57"/>
      <c r="B21" s="57"/>
      <c r="C21" s="57"/>
      <c r="D21" s="57"/>
      <c r="E21" s="57"/>
      <c r="F21" s="57"/>
      <c r="G21" s="57"/>
      <c r="H21" s="57"/>
      <c r="I21" s="57"/>
      <c r="J21" s="56"/>
      <c r="K21" s="56"/>
      <c r="L21" s="57"/>
      <c r="M21" s="57"/>
      <c r="N21" s="57"/>
      <c r="O21" s="57"/>
      <c r="P21" s="57"/>
      <c r="Q21" s="57"/>
      <c r="R21" s="57"/>
      <c r="S21" s="57"/>
      <c r="T21" s="57"/>
      <c r="U21" s="56"/>
      <c r="V21" s="56"/>
      <c r="W21" s="57"/>
      <c r="X21" s="57"/>
      <c r="Y21" s="57"/>
      <c r="Z21" s="57"/>
      <c r="AA21" s="57"/>
      <c r="AB21" s="57"/>
      <c r="AC21" s="57"/>
      <c r="AD21" s="57"/>
      <c r="AE21" s="57"/>
      <c r="AF21" s="57"/>
      <c r="AG21" s="57"/>
      <c r="AH21" s="57"/>
      <c r="AI21" s="57"/>
      <c r="AJ21" s="57"/>
      <c r="AK21" s="57"/>
      <c r="AL21" s="57"/>
      <c r="AM21" s="57"/>
      <c r="AN21" s="57"/>
      <c r="AO21" s="57"/>
      <c r="AP21" s="57"/>
      <c r="AQ21" s="57"/>
      <c r="AR21" s="57"/>
      <c r="AS21" s="56"/>
      <c r="AT21" s="56"/>
      <c r="AU21" s="57"/>
      <c r="AV21" s="57"/>
      <c r="AW21" s="57"/>
      <c r="AX21" s="57"/>
      <c r="AY21" s="57"/>
      <c r="AZ21" s="57"/>
      <c r="BA21" s="56"/>
      <c r="BB21" s="57"/>
      <c r="BC21" s="57"/>
      <c r="BD21" s="57"/>
      <c r="BE21" s="57"/>
      <c r="BF21" s="57"/>
      <c r="BG21" s="57"/>
      <c r="BH21" s="57"/>
      <c r="BI21" s="57"/>
      <c r="BJ21" s="57"/>
      <c r="BK21" s="57"/>
      <c r="BL21" s="57"/>
      <c r="BM21" s="57"/>
      <c r="BN21" s="57"/>
      <c r="BO21" s="57"/>
      <c r="BP21" s="57"/>
      <c r="BQ21" s="57"/>
      <c r="BR21" s="57"/>
      <c r="BS21" s="57"/>
      <c r="BT21" s="57"/>
    </row>
    <row r="22" spans="1:72" ht="15" customHeight="1" x14ac:dyDescent="0.45">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row>
    <row r="23" spans="1:72" ht="15" customHeight="1" x14ac:dyDescent="0.45">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row>
    <row r="24" spans="1:72" ht="15" customHeight="1" x14ac:dyDescent="0.45">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6"/>
      <c r="AF24" s="57"/>
      <c r="AG24" s="56"/>
      <c r="AH24" s="57"/>
      <c r="AI24" s="57"/>
      <c r="AJ24" s="57"/>
      <c r="AK24" s="57"/>
      <c r="AL24" s="57"/>
      <c r="AM24" s="57"/>
      <c r="AN24" s="57"/>
      <c r="AO24" s="57"/>
      <c r="AP24" s="57"/>
      <c r="AQ24" s="57"/>
      <c r="AR24" s="57"/>
      <c r="AS24" s="57"/>
      <c r="AT24" s="57"/>
      <c r="AU24" s="57"/>
      <c r="AV24" s="57"/>
      <c r="AW24" s="57"/>
      <c r="AX24" s="57"/>
      <c r="AY24" s="57"/>
      <c r="AZ24" s="57"/>
      <c r="BA24" s="57"/>
      <c r="BB24" s="56"/>
      <c r="BC24" s="57"/>
      <c r="BD24" s="57"/>
      <c r="BE24" s="57"/>
      <c r="BF24" s="57"/>
      <c r="BG24" s="57"/>
      <c r="BH24" s="57"/>
      <c r="BI24" s="57"/>
      <c r="BJ24" s="57"/>
      <c r="BK24" s="57"/>
      <c r="BL24" s="57"/>
      <c r="BM24" s="57"/>
      <c r="BN24" s="57"/>
      <c r="BO24" s="57"/>
      <c r="BP24" s="57"/>
      <c r="BQ24" s="57"/>
      <c r="BR24" s="57"/>
      <c r="BS24" s="57"/>
      <c r="BT24" s="57"/>
    </row>
    <row r="25" spans="1:72" ht="15" customHeight="1" x14ac:dyDescent="0.45">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6"/>
      <c r="AE25" s="56"/>
      <c r="AF25" s="57"/>
      <c r="AG25" s="57"/>
      <c r="AH25" s="56"/>
      <c r="AI25" s="57"/>
      <c r="AJ25" s="57"/>
      <c r="AK25" s="57"/>
      <c r="AL25" s="57"/>
      <c r="AM25" s="57"/>
      <c r="AN25" s="57"/>
      <c r="AO25" s="57"/>
      <c r="AP25" s="57"/>
      <c r="AQ25" s="57"/>
      <c r="AR25" s="57"/>
      <c r="AS25" s="57"/>
      <c r="AT25" s="57"/>
      <c r="AU25" s="57"/>
      <c r="AV25" s="57"/>
      <c r="AW25" s="57"/>
      <c r="AX25" s="57"/>
      <c r="AY25" s="57"/>
      <c r="AZ25" s="57"/>
      <c r="BA25" s="57"/>
      <c r="BB25" s="57"/>
      <c r="BC25" s="56"/>
      <c r="BD25" s="57"/>
      <c r="BE25" s="57"/>
      <c r="BF25" s="57"/>
      <c r="BG25" s="57"/>
      <c r="BH25" s="57"/>
      <c r="BI25" s="57"/>
      <c r="BJ25" s="57"/>
      <c r="BK25" s="57"/>
      <c r="BL25" s="57"/>
      <c r="BM25" s="57"/>
      <c r="BN25" s="57"/>
      <c r="BO25" s="57"/>
      <c r="BP25" s="57"/>
      <c r="BQ25" s="57"/>
      <c r="BR25" s="57"/>
      <c r="BS25" s="57"/>
      <c r="BT25" s="57"/>
    </row>
    <row r="26" spans="1:72" ht="15" customHeight="1" x14ac:dyDescent="0.45">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6"/>
      <c r="AD26" s="57"/>
      <c r="AE26" s="56"/>
      <c r="AF26" s="57"/>
      <c r="AG26" s="57"/>
      <c r="AH26" s="56"/>
      <c r="AI26" s="57"/>
      <c r="AJ26" s="57"/>
      <c r="AK26" s="57"/>
      <c r="AL26" s="57"/>
      <c r="AM26" s="57"/>
      <c r="AN26" s="57"/>
      <c r="AO26" s="57"/>
      <c r="AP26" s="57"/>
      <c r="AQ26" s="57"/>
      <c r="AR26" s="57"/>
      <c r="AS26" s="57"/>
      <c r="AT26" s="57"/>
      <c r="AU26" s="57"/>
      <c r="AV26" s="57"/>
      <c r="AW26" s="57"/>
      <c r="AX26" s="57"/>
      <c r="AY26" s="57"/>
      <c r="AZ26" s="57"/>
      <c r="BA26" s="57"/>
      <c r="BB26" s="57"/>
      <c r="BC26" s="56"/>
      <c r="BD26" s="57"/>
      <c r="BE26" s="57"/>
      <c r="BF26" s="57"/>
      <c r="BG26" s="57"/>
      <c r="BH26" s="57"/>
      <c r="BI26" s="57"/>
      <c r="BJ26" s="57"/>
      <c r="BK26" s="57"/>
      <c r="BL26" s="57"/>
      <c r="BM26" s="57"/>
      <c r="BN26" s="57"/>
      <c r="BO26" s="57"/>
      <c r="BP26" s="57"/>
      <c r="BQ26" s="57"/>
      <c r="BR26" s="57"/>
      <c r="BS26" s="57"/>
      <c r="BT26" s="57"/>
    </row>
    <row r="27" spans="1:72" ht="15" customHeight="1" x14ac:dyDescent="0.45">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6"/>
      <c r="AF27" s="57"/>
      <c r="AG27" s="57"/>
      <c r="AH27" s="56"/>
      <c r="AI27" s="57"/>
      <c r="AJ27" s="57"/>
      <c r="AK27" s="57"/>
      <c r="AL27" s="57"/>
      <c r="AM27" s="57"/>
      <c r="AN27" s="57"/>
      <c r="AO27" s="57"/>
      <c r="AP27" s="57"/>
      <c r="AQ27" s="57"/>
      <c r="AR27" s="57"/>
      <c r="AS27" s="57"/>
      <c r="AT27" s="57"/>
      <c r="AU27" s="57"/>
      <c r="AV27" s="57"/>
      <c r="AW27" s="57"/>
      <c r="AX27" s="57"/>
      <c r="AY27" s="57"/>
      <c r="AZ27" s="57"/>
      <c r="BA27" s="57"/>
      <c r="BB27" s="57"/>
      <c r="BC27" s="56"/>
      <c r="BD27" s="57"/>
      <c r="BE27" s="57"/>
      <c r="BF27" s="57"/>
      <c r="BG27" s="57"/>
      <c r="BH27" s="57"/>
      <c r="BI27" s="57"/>
      <c r="BJ27" s="57"/>
      <c r="BK27" s="57"/>
      <c r="BL27" s="57"/>
      <c r="BM27" s="57"/>
      <c r="BN27" s="57"/>
      <c r="BO27" s="57"/>
      <c r="BP27" s="57"/>
      <c r="BQ27" s="57"/>
      <c r="BR27" s="57"/>
      <c r="BS27" s="57"/>
      <c r="BT27" s="57"/>
    </row>
    <row r="28" spans="1:72" ht="15" customHeight="1" x14ac:dyDescent="0.45">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6"/>
      <c r="AF28" s="57"/>
      <c r="AG28" s="57"/>
      <c r="AH28" s="56"/>
      <c r="AI28" s="57"/>
      <c r="AJ28" s="57"/>
      <c r="AK28" s="57"/>
      <c r="AL28" s="57"/>
      <c r="AM28" s="57"/>
      <c r="AN28" s="57"/>
      <c r="AO28" s="57"/>
      <c r="AP28" s="57"/>
      <c r="AQ28" s="57"/>
      <c r="AR28" s="57"/>
      <c r="AS28" s="57"/>
      <c r="AT28" s="57"/>
      <c r="AU28" s="57"/>
      <c r="AV28" s="57"/>
      <c r="AW28" s="57"/>
      <c r="AX28" s="57"/>
      <c r="AY28" s="57"/>
      <c r="AZ28" s="57"/>
      <c r="BA28" s="57"/>
      <c r="BB28" s="57"/>
      <c r="BC28" s="56"/>
      <c r="BD28" s="57"/>
      <c r="BE28" s="57"/>
      <c r="BF28" s="57"/>
      <c r="BG28" s="57"/>
      <c r="BH28" s="57"/>
      <c r="BI28" s="57"/>
      <c r="BJ28" s="57"/>
      <c r="BK28" s="57"/>
      <c r="BL28" s="57"/>
      <c r="BM28" s="57"/>
      <c r="BN28" s="57"/>
      <c r="BO28" s="57"/>
      <c r="BP28" s="57"/>
      <c r="BQ28" s="57"/>
      <c r="BR28" s="57"/>
      <c r="BS28" s="57"/>
      <c r="BT28" s="57"/>
    </row>
    <row r="29" spans="1:72" ht="15" customHeight="1" x14ac:dyDescent="0.45">
      <c r="A29" s="57"/>
      <c r="B29" s="57"/>
      <c r="C29" s="57"/>
      <c r="D29" s="57"/>
      <c r="E29" s="57"/>
      <c r="F29" s="57"/>
      <c r="G29" s="57"/>
      <c r="H29" s="57"/>
      <c r="I29" s="57"/>
      <c r="J29" s="57"/>
      <c r="K29" s="57"/>
      <c r="L29" s="57"/>
      <c r="M29" s="57"/>
      <c r="N29" s="57"/>
      <c r="O29" s="57"/>
      <c r="P29" s="57"/>
      <c r="Q29" s="57"/>
      <c r="R29" s="57"/>
      <c r="S29" s="57"/>
      <c r="T29" s="57"/>
      <c r="U29" s="57"/>
      <c r="V29" s="57"/>
      <c r="W29" s="56"/>
      <c r="X29" s="56"/>
      <c r="Y29" s="57"/>
      <c r="Z29" s="57"/>
      <c r="AA29" s="57"/>
      <c r="AB29" s="57"/>
      <c r="AC29" s="56"/>
      <c r="AD29" s="56"/>
      <c r="AE29" s="56"/>
      <c r="AF29" s="57"/>
      <c r="AG29" s="57"/>
      <c r="AH29" s="56"/>
      <c r="AI29" s="57"/>
      <c r="AJ29" s="56"/>
      <c r="AK29" s="57"/>
      <c r="AL29" s="57"/>
      <c r="AM29" s="57"/>
      <c r="AN29" s="57"/>
      <c r="AO29" s="56"/>
      <c r="AP29" s="56"/>
      <c r="AQ29" s="57"/>
      <c r="AR29" s="57"/>
      <c r="AS29" s="57"/>
      <c r="AT29" s="57"/>
      <c r="AU29" s="56"/>
      <c r="AV29" s="57"/>
      <c r="AW29" s="56"/>
      <c r="AX29" s="57"/>
      <c r="AY29" s="56"/>
      <c r="AZ29" s="57"/>
      <c r="BA29" s="57"/>
      <c r="BB29" s="57"/>
      <c r="BC29" s="56"/>
      <c r="BD29" s="57"/>
      <c r="BE29" s="56"/>
      <c r="BF29" s="57"/>
      <c r="BG29" s="57"/>
      <c r="BH29" s="57"/>
      <c r="BI29" s="57"/>
      <c r="BJ29" s="57"/>
      <c r="BK29" s="57"/>
      <c r="BL29" s="57"/>
      <c r="BM29" s="57"/>
      <c r="BN29" s="57"/>
      <c r="BO29" s="57"/>
      <c r="BP29" s="57"/>
      <c r="BQ29" s="57"/>
      <c r="BR29" s="57"/>
      <c r="BS29" s="57"/>
      <c r="BT29" s="57"/>
    </row>
    <row r="30" spans="1:72" ht="15" customHeight="1" x14ac:dyDescent="0.45">
      <c r="A30" s="57"/>
      <c r="B30" s="57"/>
      <c r="C30" s="57"/>
      <c r="D30" s="57"/>
      <c r="E30" s="57"/>
      <c r="F30" s="57"/>
      <c r="G30" s="57"/>
      <c r="H30" s="57"/>
      <c r="I30" s="57"/>
      <c r="J30" s="57"/>
      <c r="K30" s="57"/>
      <c r="L30" s="57"/>
      <c r="M30" s="57"/>
      <c r="N30" s="57"/>
      <c r="O30" s="57"/>
      <c r="P30" s="57"/>
      <c r="Q30" s="57"/>
      <c r="R30" s="57"/>
      <c r="S30" s="57"/>
      <c r="T30" s="57"/>
      <c r="U30" s="57"/>
      <c r="V30" s="56"/>
      <c r="W30" s="57"/>
      <c r="X30" s="57"/>
      <c r="Y30" s="56"/>
      <c r="Z30" s="57"/>
      <c r="AA30" s="57"/>
      <c r="AB30" s="56"/>
      <c r="AC30" s="57"/>
      <c r="AD30" s="57"/>
      <c r="AE30" s="56"/>
      <c r="AF30" s="57"/>
      <c r="AG30" s="57"/>
      <c r="AH30" s="56"/>
      <c r="AI30" s="57"/>
      <c r="AJ30" s="57"/>
      <c r="AK30" s="56"/>
      <c r="AL30" s="57"/>
      <c r="AM30" s="57"/>
      <c r="AN30" s="56"/>
      <c r="AO30" s="57"/>
      <c r="AP30" s="57"/>
      <c r="AQ30" s="56"/>
      <c r="AR30" s="57"/>
      <c r="AS30" s="57"/>
      <c r="AT30" s="56"/>
      <c r="AU30" s="57"/>
      <c r="AV30" s="56"/>
      <c r="AW30" s="57"/>
      <c r="AX30" s="56"/>
      <c r="AY30" s="57"/>
      <c r="AZ30" s="56"/>
      <c r="BA30" s="57"/>
      <c r="BB30" s="57"/>
      <c r="BC30" s="56"/>
      <c r="BD30" s="57"/>
      <c r="BE30" s="57"/>
      <c r="BF30" s="56"/>
      <c r="BG30" s="57"/>
      <c r="BH30" s="57"/>
      <c r="BI30" s="57"/>
      <c r="BJ30" s="57"/>
      <c r="BK30" s="57"/>
      <c r="BL30" s="57"/>
      <c r="BM30" s="57"/>
      <c r="BN30" s="57"/>
      <c r="BO30" s="57"/>
      <c r="BP30" s="57"/>
      <c r="BQ30" s="57"/>
      <c r="BR30" s="57"/>
      <c r="BS30" s="57"/>
      <c r="BT30" s="57"/>
    </row>
    <row r="31" spans="1:72" ht="15" customHeight="1" x14ac:dyDescent="0.45">
      <c r="A31" s="57"/>
      <c r="B31" s="57"/>
      <c r="C31" s="57"/>
      <c r="D31" s="57"/>
      <c r="E31" s="57"/>
      <c r="F31" s="57"/>
      <c r="G31" s="57"/>
      <c r="H31" s="57"/>
      <c r="I31" s="57"/>
      <c r="J31" s="57"/>
      <c r="K31" s="57"/>
      <c r="L31" s="57"/>
      <c r="M31" s="57"/>
      <c r="N31" s="57"/>
      <c r="O31" s="57"/>
      <c r="P31" s="57"/>
      <c r="Q31" s="57"/>
      <c r="R31" s="57"/>
      <c r="S31" s="57"/>
      <c r="T31" s="57"/>
      <c r="U31" s="57"/>
      <c r="V31" s="57"/>
      <c r="W31" s="57"/>
      <c r="X31" s="57"/>
      <c r="Y31" s="56"/>
      <c r="Z31" s="57"/>
      <c r="AA31" s="57"/>
      <c r="AB31" s="57"/>
      <c r="AC31" s="57"/>
      <c r="AD31" s="57"/>
      <c r="AE31" s="56"/>
      <c r="AF31" s="57"/>
      <c r="AG31" s="57"/>
      <c r="AH31" s="57"/>
      <c r="AI31" s="56"/>
      <c r="AJ31" s="56"/>
      <c r="AK31" s="57"/>
      <c r="AL31" s="57"/>
      <c r="AM31" s="57"/>
      <c r="AN31" s="57"/>
      <c r="AO31" s="57"/>
      <c r="AP31" s="57"/>
      <c r="AQ31" s="56"/>
      <c r="AR31" s="57"/>
      <c r="AS31" s="57"/>
      <c r="AT31" s="56"/>
      <c r="AU31" s="57"/>
      <c r="AV31" s="57"/>
      <c r="AW31" s="57"/>
      <c r="AX31" s="57"/>
      <c r="AY31" s="57"/>
      <c r="AZ31" s="56"/>
      <c r="BA31" s="57"/>
      <c r="BB31" s="57"/>
      <c r="BC31" s="57"/>
      <c r="BD31" s="56"/>
      <c r="BE31" s="56"/>
      <c r="BF31" s="57"/>
      <c r="BG31" s="57"/>
      <c r="BH31" s="57"/>
      <c r="BI31" s="57"/>
      <c r="BJ31" s="57"/>
      <c r="BK31" s="57"/>
      <c r="BL31" s="57"/>
      <c r="BM31" s="57"/>
      <c r="BN31" s="57"/>
      <c r="BO31" s="57"/>
      <c r="BP31" s="57"/>
      <c r="BQ31" s="57"/>
      <c r="BR31" s="57"/>
      <c r="BS31" s="57"/>
      <c r="BT31" s="57"/>
    </row>
    <row r="32" spans="1:72" ht="15" customHeight="1" x14ac:dyDescent="0.45">
      <c r="A32" s="57"/>
      <c r="B32" s="57"/>
      <c r="C32" s="57"/>
      <c r="D32" s="57"/>
      <c r="E32" s="57"/>
      <c r="F32" s="57"/>
      <c r="G32" s="57"/>
      <c r="H32" s="57"/>
      <c r="I32" s="57"/>
      <c r="J32" s="57"/>
      <c r="K32" s="57"/>
      <c r="L32" s="57"/>
      <c r="M32" s="57"/>
      <c r="N32" s="57"/>
      <c r="O32" s="57"/>
      <c r="P32" s="57"/>
      <c r="Q32" s="57"/>
      <c r="R32" s="57"/>
      <c r="S32" s="57"/>
      <c r="T32" s="57"/>
      <c r="U32" s="57"/>
      <c r="V32" s="57"/>
      <c r="W32" s="57"/>
      <c r="X32" s="57"/>
      <c r="Y32" s="56"/>
      <c r="Z32" s="57"/>
      <c r="AA32" s="57"/>
      <c r="AB32" s="57"/>
      <c r="AC32" s="57"/>
      <c r="AD32" s="57"/>
      <c r="AE32" s="56"/>
      <c r="AF32" s="57"/>
      <c r="AG32" s="57"/>
      <c r="AH32" s="57"/>
      <c r="AI32" s="57"/>
      <c r="AJ32" s="57"/>
      <c r="AK32" s="57"/>
      <c r="AL32" s="57"/>
      <c r="AM32" s="57"/>
      <c r="AN32" s="57"/>
      <c r="AO32" s="57"/>
      <c r="AP32" s="57"/>
      <c r="AQ32" s="56"/>
      <c r="AR32" s="57"/>
      <c r="AS32" s="57"/>
      <c r="AT32" s="56"/>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row>
    <row r="33" spans="1:72" ht="15" customHeight="1" x14ac:dyDescent="0.45">
      <c r="A33" s="57"/>
      <c r="B33" s="57"/>
      <c r="C33" s="57"/>
      <c r="D33" s="57"/>
      <c r="E33" s="57"/>
      <c r="F33" s="57"/>
      <c r="G33" s="57"/>
      <c r="H33" s="57"/>
      <c r="I33" s="57"/>
      <c r="J33" s="57"/>
      <c r="K33" s="57"/>
      <c r="L33" s="57"/>
      <c r="M33" s="57"/>
      <c r="N33" s="57"/>
      <c r="O33" s="57"/>
      <c r="P33" s="57"/>
      <c r="Q33" s="57"/>
      <c r="R33" s="57"/>
      <c r="S33" s="57"/>
      <c r="T33" s="57"/>
      <c r="U33" s="57"/>
      <c r="V33" s="57"/>
      <c r="W33" s="57"/>
      <c r="X33" s="57"/>
      <c r="Y33" s="56"/>
      <c r="Z33" s="57"/>
      <c r="AA33" s="57"/>
      <c r="AB33" s="57"/>
      <c r="AC33" s="57"/>
      <c r="AD33" s="57"/>
      <c r="AE33" s="56"/>
      <c r="AF33" s="57"/>
      <c r="AG33" s="57"/>
      <c r="AH33" s="57"/>
      <c r="AI33" s="57"/>
      <c r="AJ33" s="57"/>
      <c r="AK33" s="57"/>
      <c r="AL33" s="57"/>
      <c r="AM33" s="57"/>
      <c r="AN33" s="57"/>
      <c r="AO33" s="57"/>
      <c r="AP33" s="57"/>
      <c r="AQ33" s="56"/>
      <c r="AR33" s="57"/>
      <c r="AS33" s="57"/>
      <c r="AT33" s="56"/>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row>
    <row r="34" spans="1:72" ht="15" customHeight="1" x14ac:dyDescent="0.45">
      <c r="A34" s="57"/>
      <c r="B34" s="57"/>
      <c r="C34" s="57"/>
      <c r="D34" s="57"/>
      <c r="E34" s="57"/>
      <c r="F34" s="57"/>
      <c r="G34" s="57"/>
      <c r="H34" s="57"/>
      <c r="I34" s="57"/>
      <c r="J34" s="57"/>
      <c r="K34" s="57"/>
      <c r="L34" s="57"/>
      <c r="M34" s="57"/>
      <c r="N34" s="57"/>
      <c r="O34" s="57"/>
      <c r="P34" s="57"/>
      <c r="Q34" s="57"/>
      <c r="R34" s="57"/>
      <c r="S34" s="57"/>
      <c r="T34" s="57"/>
      <c r="U34" s="57"/>
      <c r="V34" s="56"/>
      <c r="W34" s="57"/>
      <c r="X34" s="57"/>
      <c r="Y34" s="56"/>
      <c r="Z34" s="57"/>
      <c r="AA34" s="57"/>
      <c r="AB34" s="57"/>
      <c r="AC34" s="56"/>
      <c r="AD34" s="57"/>
      <c r="AE34" s="56"/>
      <c r="AF34" s="57"/>
      <c r="AG34" s="57"/>
      <c r="AH34" s="57"/>
      <c r="AI34" s="57"/>
      <c r="AJ34" s="57"/>
      <c r="AK34" s="57"/>
      <c r="AL34" s="57"/>
      <c r="AM34" s="57"/>
      <c r="AN34" s="56"/>
      <c r="AO34" s="57"/>
      <c r="AP34" s="57"/>
      <c r="AQ34" s="56"/>
      <c r="AR34" s="57"/>
      <c r="AS34" s="57"/>
      <c r="AT34" s="57"/>
      <c r="AU34" s="56"/>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row>
    <row r="35" spans="1:72" ht="15" customHeight="1" x14ac:dyDescent="0.45">
      <c r="A35" s="57"/>
      <c r="B35" s="57"/>
      <c r="C35" s="57"/>
      <c r="D35" s="57"/>
      <c r="E35" s="57"/>
      <c r="F35" s="57"/>
      <c r="G35" s="57"/>
      <c r="H35" s="57"/>
      <c r="I35" s="57"/>
      <c r="J35" s="57"/>
      <c r="K35" s="57"/>
      <c r="L35" s="57"/>
      <c r="M35" s="57"/>
      <c r="N35" s="57"/>
      <c r="O35" s="57"/>
      <c r="P35" s="57"/>
      <c r="Q35" s="57"/>
      <c r="R35" s="57"/>
      <c r="S35" s="57"/>
      <c r="T35" s="57"/>
      <c r="U35" s="57"/>
      <c r="V35" s="56"/>
      <c r="W35" s="57"/>
      <c r="X35" s="57"/>
      <c r="Y35" s="56"/>
      <c r="Z35" s="57"/>
      <c r="AA35" s="57"/>
      <c r="AB35" s="56"/>
      <c r="AC35" s="57"/>
      <c r="AD35" s="57"/>
      <c r="AE35" s="56"/>
      <c r="AF35" s="57"/>
      <c r="AG35" s="57"/>
      <c r="AH35" s="57"/>
      <c r="AI35" s="57"/>
      <c r="AJ35" s="57"/>
      <c r="AK35" s="57"/>
      <c r="AL35" s="57"/>
      <c r="AM35" s="57"/>
      <c r="AN35" s="56"/>
      <c r="AO35" s="57"/>
      <c r="AP35" s="57"/>
      <c r="AQ35" s="56"/>
      <c r="AR35" s="57"/>
      <c r="AS35" s="57"/>
      <c r="AT35" s="57"/>
      <c r="AU35" s="57"/>
      <c r="AV35" s="56"/>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row>
    <row r="36" spans="1:72" ht="15" customHeight="1" x14ac:dyDescent="0.45">
      <c r="A36" s="57"/>
      <c r="B36" s="57"/>
      <c r="C36" s="57"/>
      <c r="D36" s="57"/>
      <c r="E36" s="57"/>
      <c r="F36" s="57"/>
      <c r="G36" s="57"/>
      <c r="H36" s="57"/>
      <c r="I36" s="57"/>
      <c r="J36" s="57"/>
      <c r="K36" s="57"/>
      <c r="L36" s="57"/>
      <c r="M36" s="57"/>
      <c r="N36" s="57"/>
      <c r="O36" s="57"/>
      <c r="P36" s="57"/>
      <c r="Q36" s="57"/>
      <c r="R36" s="57"/>
      <c r="S36" s="57"/>
      <c r="T36" s="57"/>
      <c r="U36" s="57"/>
      <c r="V36" s="57"/>
      <c r="W36" s="56"/>
      <c r="X36" s="56"/>
      <c r="Y36" s="57"/>
      <c r="Z36" s="57"/>
      <c r="AA36" s="57"/>
      <c r="AB36" s="57"/>
      <c r="AC36" s="56"/>
      <c r="AD36" s="56"/>
      <c r="AE36" s="57"/>
      <c r="AF36" s="57"/>
      <c r="AG36" s="57"/>
      <c r="AH36" s="57"/>
      <c r="AI36" s="57"/>
      <c r="AJ36" s="57"/>
      <c r="AK36" s="57"/>
      <c r="AL36" s="57"/>
      <c r="AM36" s="57"/>
      <c r="AN36" s="57"/>
      <c r="AO36" s="56"/>
      <c r="AP36" s="56"/>
      <c r="AQ36" s="57"/>
      <c r="AR36" s="57"/>
      <c r="AS36" s="57"/>
      <c r="AT36" s="57"/>
      <c r="AU36" s="57"/>
      <c r="AV36" s="57"/>
      <c r="AW36" s="56"/>
      <c r="AX36" s="57"/>
      <c r="AY36" s="57"/>
      <c r="AZ36" s="57"/>
      <c r="BA36" s="57"/>
      <c r="BB36" s="57"/>
      <c r="BC36" s="57"/>
      <c r="BD36" s="57"/>
      <c r="BE36" s="57"/>
      <c r="BF36" s="57"/>
      <c r="BG36" s="57"/>
      <c r="BH36" s="57"/>
      <c r="BI36" s="57"/>
      <c r="BJ36" s="57"/>
      <c r="BK36" s="57"/>
      <c r="BL36" s="57"/>
      <c r="BM36" s="57"/>
      <c r="BN36" s="57"/>
      <c r="BO36" s="57"/>
      <c r="BP36" s="57"/>
      <c r="BQ36" s="57"/>
      <c r="BR36" s="57"/>
      <c r="BS36" s="57"/>
      <c r="BT36" s="57"/>
    </row>
    <row r="37" spans="1:72" ht="15" customHeight="1" x14ac:dyDescent="0.45">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row>
    <row r="38" spans="1:72" ht="15" customHeight="1" x14ac:dyDescent="0.45">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row>
    <row r="39" spans="1:72" ht="15" customHeight="1" x14ac:dyDescent="0.45">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row>
    <row r="40" spans="1:72" ht="15" customHeight="1" x14ac:dyDescent="0.45">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row>
    <row r="41" spans="1:72" ht="15" customHeight="1" x14ac:dyDescent="0.45">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row>
    <row r="42" spans="1:72" ht="15" customHeight="1" x14ac:dyDescent="0.45">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row>
    <row r="43" spans="1:72" ht="15" customHeight="1" x14ac:dyDescent="0.45"/>
    <row r="44" spans="1:72" ht="15" customHeight="1" x14ac:dyDescent="0.45"/>
    <row r="45" spans="1:72" ht="15" customHeight="1" x14ac:dyDescent="0.45"/>
    <row r="46" spans="1:72" ht="15" customHeight="1" x14ac:dyDescent="0.45"/>
    <row r="47" spans="1:72" ht="15" customHeight="1" x14ac:dyDescent="0.45"/>
    <row r="48" spans="1:72"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sheetData>
  <mergeCells count="3">
    <mergeCell ref="A6:BT6"/>
    <mergeCell ref="A3:AB3"/>
    <mergeCell ref="A4:BT4"/>
  </mergeCells>
  <hyperlinks>
    <hyperlink ref="A4:C4" location="სარჩევი!A1" display="სარჩევში დაბრუნება"/>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72"/>
  <dimension ref="A2:H17"/>
  <sheetViews>
    <sheetView zoomScaleNormal="100" workbookViewId="0">
      <selection activeCell="A2" sqref="A2:H2"/>
    </sheetView>
  </sheetViews>
  <sheetFormatPr defaultRowHeight="16.8" x14ac:dyDescent="0.45"/>
  <cols>
    <col min="1" max="1" width="4.88671875" customWidth="1"/>
    <col min="2" max="2" width="21.33203125" customWidth="1"/>
    <col min="3" max="3" width="17.6640625" customWidth="1"/>
  </cols>
  <sheetData>
    <row r="2" spans="1:8" ht="138.6" customHeight="1" x14ac:dyDescent="0.45">
      <c r="A2" s="261" t="s">
        <v>583</v>
      </c>
      <c r="B2" s="261"/>
      <c r="C2" s="261"/>
      <c r="D2" s="261"/>
      <c r="E2" s="261"/>
      <c r="F2" s="261"/>
      <c r="G2" s="261"/>
      <c r="H2" s="261"/>
    </row>
    <row r="4" spans="1:8" s="1" customFormat="1" ht="23.4" customHeight="1" x14ac:dyDescent="0.45">
      <c r="A4" s="264" t="s">
        <v>72</v>
      </c>
      <c r="B4" s="264"/>
      <c r="C4" s="264"/>
      <c r="D4" s="264"/>
      <c r="E4" s="264"/>
      <c r="F4" s="264"/>
      <c r="G4" s="264"/>
      <c r="H4" s="264"/>
    </row>
    <row r="5" spans="1:8" s="1" customFormat="1" ht="21" x14ac:dyDescent="0.45"/>
    <row r="6" spans="1:8" s="1" customFormat="1" ht="26.4" x14ac:dyDescent="0.45">
      <c r="A6" s="262" t="s">
        <v>115</v>
      </c>
      <c r="B6" s="262"/>
      <c r="C6" s="262"/>
      <c r="D6" s="262"/>
      <c r="E6" s="262"/>
      <c r="F6" s="262"/>
      <c r="G6" s="262"/>
      <c r="H6" s="262"/>
    </row>
    <row r="9" spans="1:8" ht="28.2" customHeight="1" x14ac:dyDescent="0.45">
      <c r="A9" s="219" t="s">
        <v>2</v>
      </c>
      <c r="B9" s="219" t="s">
        <v>259</v>
      </c>
      <c r="C9" s="219" t="s">
        <v>8</v>
      </c>
    </row>
    <row r="10" spans="1:8" ht="26.4" customHeight="1" x14ac:dyDescent="0.45">
      <c r="A10" s="7">
        <v>1</v>
      </c>
      <c r="B10" s="218" t="s">
        <v>260</v>
      </c>
      <c r="C10" s="159">
        <v>6</v>
      </c>
    </row>
    <row r="11" spans="1:8" ht="26.4" customHeight="1" x14ac:dyDescent="0.45">
      <c r="A11" s="7">
        <v>2</v>
      </c>
      <c r="B11" s="218" t="s">
        <v>261</v>
      </c>
      <c r="C11" s="159">
        <v>4</v>
      </c>
    </row>
    <row r="12" spans="1:8" ht="26.4" customHeight="1" x14ac:dyDescent="0.45">
      <c r="A12" s="7">
        <v>3</v>
      </c>
      <c r="B12" s="218" t="s">
        <v>262</v>
      </c>
      <c r="C12" s="159">
        <v>5</v>
      </c>
    </row>
    <row r="13" spans="1:8" ht="26.4" customHeight="1" x14ac:dyDescent="0.45">
      <c r="A13" s="7">
        <v>4</v>
      </c>
      <c r="B13" s="218" t="s">
        <v>263</v>
      </c>
      <c r="C13" s="159">
        <v>7</v>
      </c>
    </row>
    <row r="14" spans="1:8" ht="26.4" customHeight="1" x14ac:dyDescent="0.45">
      <c r="A14" s="7">
        <v>5</v>
      </c>
      <c r="B14" s="218" t="s">
        <v>264</v>
      </c>
      <c r="C14" s="159">
        <v>5</v>
      </c>
    </row>
    <row r="15" spans="1:8" ht="17.399999999999999" thickBot="1" x14ac:dyDescent="0.5">
      <c r="A15" s="5"/>
      <c r="B15" s="5"/>
      <c r="C15" s="5"/>
    </row>
    <row r="16" spans="1:8" ht="35.4" customHeight="1" thickBot="1" x14ac:dyDescent="0.5">
      <c r="A16" s="334" t="s">
        <v>265</v>
      </c>
      <c r="B16" s="335"/>
      <c r="C16" s="220">
        <f>MAX(C10:C14)</f>
        <v>7</v>
      </c>
    </row>
    <row r="17" spans="1:3" ht="35.4" customHeight="1" thickBot="1" x14ac:dyDescent="0.5">
      <c r="A17" s="336" t="s">
        <v>266</v>
      </c>
      <c r="B17" s="337"/>
      <c r="C17" s="220">
        <f>MIN(C10:C13)</f>
        <v>4</v>
      </c>
    </row>
  </sheetData>
  <mergeCells count="5">
    <mergeCell ref="A2:H2"/>
    <mergeCell ref="A6:H6"/>
    <mergeCell ref="A16:B16"/>
    <mergeCell ref="A17:B17"/>
    <mergeCell ref="A4:H4"/>
  </mergeCells>
  <conditionalFormatting sqref="C10">
    <cfRule type="cellIs" dxfId="4" priority="3" operator="equal">
      <formula>"$C$13"</formula>
    </cfRule>
  </conditionalFormatting>
  <conditionalFormatting sqref="C10:C13">
    <cfRule type="cellIs" dxfId="3" priority="1" operator="equal">
      <formula>$C$17</formula>
    </cfRule>
    <cfRule type="cellIs" dxfId="2" priority="2" operator="equal">
      <formula>$C$16</formula>
    </cfRule>
  </conditionalFormatting>
  <hyperlinks>
    <hyperlink ref="A4:C4" location="სარჩევი!A1" display="სარჩევში დაბრუნება"/>
  </hyperlinks>
  <pageMargins left="0.7" right="0.7" top="0.75" bottom="0.75" header="0.3" footer="0.3"/>
  <pageSetup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14"/>
  <dimension ref="A1:F42"/>
  <sheetViews>
    <sheetView zoomScaleNormal="100" workbookViewId="0">
      <selection activeCell="F45" sqref="F45"/>
    </sheetView>
  </sheetViews>
  <sheetFormatPr defaultRowHeight="16.8" x14ac:dyDescent="0.45"/>
  <cols>
    <col min="1" max="1" width="5.109375" customWidth="1"/>
    <col min="2" max="2" width="21.6640625" customWidth="1"/>
    <col min="3" max="3" width="16.33203125" customWidth="1"/>
    <col min="4" max="4" width="15.88671875" customWidth="1"/>
    <col min="5" max="5" width="17.33203125" customWidth="1"/>
    <col min="6" max="6" width="15.6640625" customWidth="1"/>
  </cols>
  <sheetData>
    <row r="1" spans="1:6" ht="33.75" customHeight="1" x14ac:dyDescent="0.45">
      <c r="A1" s="340" t="s">
        <v>396</v>
      </c>
      <c r="B1" s="340"/>
      <c r="C1" s="340"/>
      <c r="D1" s="340"/>
      <c r="E1" s="340"/>
      <c r="F1" s="340"/>
    </row>
    <row r="2" spans="1:6" ht="38.25" customHeight="1" x14ac:dyDescent="0.45">
      <c r="A2" s="79" t="s">
        <v>23</v>
      </c>
      <c r="B2" s="79" t="s">
        <v>4</v>
      </c>
      <c r="C2" s="79" t="s">
        <v>3</v>
      </c>
      <c r="D2" s="79" t="s">
        <v>30</v>
      </c>
      <c r="E2" s="79" t="s">
        <v>136</v>
      </c>
      <c r="F2" s="79" t="s">
        <v>31</v>
      </c>
    </row>
    <row r="3" spans="1:6" ht="18.600000000000001" customHeight="1" x14ac:dyDescent="0.45">
      <c r="A3" s="7">
        <v>1</v>
      </c>
      <c r="B3" s="241" t="s">
        <v>566</v>
      </c>
      <c r="C3" s="242" t="s">
        <v>5</v>
      </c>
      <c r="D3" s="243">
        <v>1000</v>
      </c>
      <c r="E3" s="12"/>
      <c r="F3" s="12"/>
    </row>
    <row r="4" spans="1:6" ht="18.600000000000001" customHeight="1" x14ac:dyDescent="0.45">
      <c r="A4" s="7">
        <v>2</v>
      </c>
      <c r="B4" s="241" t="s">
        <v>32</v>
      </c>
      <c r="C4" s="242" t="s">
        <v>33</v>
      </c>
      <c r="D4" s="243">
        <v>1500</v>
      </c>
      <c r="E4" s="12"/>
      <c r="F4" s="12"/>
    </row>
    <row r="5" spans="1:6" ht="18.600000000000001" customHeight="1" x14ac:dyDescent="0.45">
      <c r="A5" s="7">
        <v>3</v>
      </c>
      <c r="B5" s="241" t="s">
        <v>34</v>
      </c>
      <c r="C5" s="242" t="s">
        <v>580</v>
      </c>
      <c r="D5" s="243">
        <v>890</v>
      </c>
      <c r="E5" s="12"/>
      <c r="F5" s="12"/>
    </row>
    <row r="6" spans="1:6" ht="18.600000000000001" customHeight="1" x14ac:dyDescent="0.45">
      <c r="A6" s="7">
        <v>4</v>
      </c>
      <c r="B6" s="241" t="s">
        <v>571</v>
      </c>
      <c r="C6" s="242" t="s">
        <v>567</v>
      </c>
      <c r="D6" s="243">
        <v>900</v>
      </c>
      <c r="E6" s="12"/>
      <c r="F6" s="12"/>
    </row>
    <row r="7" spans="1:6" ht="18.600000000000001" customHeight="1" x14ac:dyDescent="0.45">
      <c r="A7" s="7">
        <v>5</v>
      </c>
      <c r="B7" s="241" t="s">
        <v>35</v>
      </c>
      <c r="C7" s="242" t="s">
        <v>47</v>
      </c>
      <c r="D7" s="243">
        <v>750</v>
      </c>
      <c r="E7" s="12"/>
      <c r="F7" s="12"/>
    </row>
    <row r="8" spans="1:6" ht="18.600000000000001" customHeight="1" x14ac:dyDescent="0.45">
      <c r="A8" s="7">
        <v>6</v>
      </c>
      <c r="B8" s="241" t="s">
        <v>36</v>
      </c>
      <c r="C8" s="242" t="s">
        <v>568</v>
      </c>
      <c r="D8" s="243">
        <v>1450</v>
      </c>
      <c r="E8" s="12"/>
      <c r="F8" s="12"/>
    </row>
    <row r="9" spans="1:6" ht="18.600000000000001" customHeight="1" x14ac:dyDescent="0.45">
      <c r="A9" s="7">
        <v>7</v>
      </c>
      <c r="B9" s="242" t="s">
        <v>569</v>
      </c>
      <c r="C9" s="242" t="s">
        <v>570</v>
      </c>
      <c r="D9" s="243">
        <v>900</v>
      </c>
      <c r="E9" s="12"/>
      <c r="F9" s="12"/>
    </row>
    <row r="10" spans="1:6" ht="18.600000000000001" customHeight="1" x14ac:dyDescent="0.45">
      <c r="A10" s="7">
        <v>8</v>
      </c>
      <c r="B10" s="241" t="s">
        <v>572</v>
      </c>
      <c r="C10" s="242" t="s">
        <v>573</v>
      </c>
      <c r="D10" s="243">
        <v>1000</v>
      </c>
      <c r="E10" s="12"/>
      <c r="F10" s="12"/>
    </row>
    <row r="11" spans="1:6" ht="18.600000000000001" customHeight="1" x14ac:dyDescent="0.45">
      <c r="A11" s="7">
        <v>9</v>
      </c>
      <c r="B11" s="242" t="s">
        <v>574</v>
      </c>
      <c r="C11" s="242" t="s">
        <v>575</v>
      </c>
      <c r="D11" s="243">
        <v>1400</v>
      </c>
      <c r="E11" s="12"/>
      <c r="F11" s="12"/>
    </row>
    <row r="12" spans="1:6" ht="18.600000000000001" customHeight="1" x14ac:dyDescent="0.45">
      <c r="A12" s="7">
        <v>10</v>
      </c>
      <c r="B12" s="242" t="s">
        <v>576</v>
      </c>
      <c r="C12" s="242" t="s">
        <v>577</v>
      </c>
      <c r="D12" s="243">
        <v>1300</v>
      </c>
      <c r="E12" s="12"/>
      <c r="F12" s="12"/>
    </row>
    <row r="13" spans="1:6" ht="18.600000000000001" customHeight="1" x14ac:dyDescent="0.45">
      <c r="A13" s="7">
        <v>11</v>
      </c>
      <c r="B13" s="242" t="s">
        <v>578</v>
      </c>
      <c r="C13" s="242" t="s">
        <v>579</v>
      </c>
      <c r="D13" s="243">
        <v>1800</v>
      </c>
      <c r="E13" s="12"/>
      <c r="F13" s="12"/>
    </row>
    <row r="14" spans="1:6" ht="18.600000000000001" customHeight="1" x14ac:dyDescent="0.45">
      <c r="A14" s="7">
        <v>12</v>
      </c>
      <c r="B14" s="242" t="s">
        <v>581</v>
      </c>
      <c r="C14" s="242" t="s">
        <v>38</v>
      </c>
      <c r="D14" s="243">
        <v>1200</v>
      </c>
      <c r="E14" s="12"/>
      <c r="F14" s="12"/>
    </row>
    <row r="15" spans="1:6" ht="18.600000000000001" customHeight="1" x14ac:dyDescent="0.45">
      <c r="B15" s="341" t="s">
        <v>39</v>
      </c>
      <c r="C15" s="342"/>
      <c r="D15" s="12"/>
      <c r="E15" s="12"/>
      <c r="F15" s="12"/>
    </row>
    <row r="17" spans="1:6" ht="138.6" customHeight="1" x14ac:dyDescent="0.45">
      <c r="A17" s="261" t="s">
        <v>595</v>
      </c>
      <c r="B17" s="261"/>
      <c r="C17" s="261"/>
      <c r="D17" s="261"/>
      <c r="E17" s="261"/>
      <c r="F17" s="261"/>
    </row>
    <row r="19" spans="1:6" s="1" customFormat="1" ht="23.4" customHeight="1" x14ac:dyDescent="0.45">
      <c r="A19" s="264" t="s">
        <v>72</v>
      </c>
      <c r="B19" s="264"/>
      <c r="C19" s="264"/>
      <c r="D19" s="264"/>
      <c r="E19" s="264"/>
      <c r="F19" s="264"/>
    </row>
    <row r="20" spans="1:6" s="1" customFormat="1" ht="21" x14ac:dyDescent="0.45"/>
    <row r="21" spans="1:6" s="1" customFormat="1" ht="26.4" x14ac:dyDescent="0.45">
      <c r="A21" s="262" t="s">
        <v>115</v>
      </c>
      <c r="B21" s="262"/>
      <c r="C21" s="262"/>
      <c r="D21" s="262"/>
      <c r="E21" s="262"/>
      <c r="F21" s="262"/>
    </row>
    <row r="23" spans="1:6" ht="33.75" customHeight="1" x14ac:dyDescent="0.45">
      <c r="A23" s="343" t="s">
        <v>396</v>
      </c>
      <c r="B23" s="343"/>
      <c r="C23" s="343"/>
      <c r="D23" s="343"/>
      <c r="E23" s="343"/>
      <c r="F23" s="343"/>
    </row>
    <row r="24" spans="1:6" ht="38.25" customHeight="1" x14ac:dyDescent="0.45">
      <c r="A24" s="13" t="s">
        <v>23</v>
      </c>
      <c r="B24" s="13" t="s">
        <v>4</v>
      </c>
      <c r="C24" s="13" t="s">
        <v>3</v>
      </c>
      <c r="D24" s="13" t="s">
        <v>30</v>
      </c>
      <c r="E24" s="13" t="s">
        <v>136</v>
      </c>
      <c r="F24" s="13" t="s">
        <v>137</v>
      </c>
    </row>
    <row r="25" spans="1:6" ht="18.600000000000001" customHeight="1" x14ac:dyDescent="0.45">
      <c r="A25" s="7">
        <v>1</v>
      </c>
      <c r="B25" s="241" t="s">
        <v>566</v>
      </c>
      <c r="C25" s="242" t="s">
        <v>5</v>
      </c>
      <c r="D25" s="243">
        <v>1000</v>
      </c>
      <c r="E25" s="33">
        <f t="shared" ref="E25:E36" si="0">D25*20%</f>
        <v>200</v>
      </c>
      <c r="F25" s="33">
        <f t="shared" ref="F25:F36" si="1">D25-E25</f>
        <v>800</v>
      </c>
    </row>
    <row r="26" spans="1:6" ht="18.600000000000001" customHeight="1" x14ac:dyDescent="0.45">
      <c r="A26" s="7">
        <v>2</v>
      </c>
      <c r="B26" s="241" t="s">
        <v>572</v>
      </c>
      <c r="C26" s="242" t="s">
        <v>573</v>
      </c>
      <c r="D26" s="243">
        <v>1000</v>
      </c>
      <c r="E26" s="33">
        <f t="shared" si="0"/>
        <v>200</v>
      </c>
      <c r="F26" s="33">
        <f t="shared" si="1"/>
        <v>800</v>
      </c>
    </row>
    <row r="27" spans="1:6" ht="18.600000000000001" customHeight="1" x14ac:dyDescent="0.45">
      <c r="A27" s="7">
        <v>3</v>
      </c>
      <c r="B27" s="242" t="s">
        <v>581</v>
      </c>
      <c r="C27" s="242" t="s">
        <v>38</v>
      </c>
      <c r="D27" s="243">
        <v>1200</v>
      </c>
      <c r="E27" s="33">
        <f t="shared" si="0"/>
        <v>240</v>
      </c>
      <c r="F27" s="33">
        <f t="shared" si="1"/>
        <v>960</v>
      </c>
    </row>
    <row r="28" spans="1:6" ht="18.600000000000001" customHeight="1" x14ac:dyDescent="0.45">
      <c r="A28" s="7">
        <v>4</v>
      </c>
      <c r="B28" s="241" t="s">
        <v>32</v>
      </c>
      <c r="C28" s="242" t="s">
        <v>33</v>
      </c>
      <c r="D28" s="243">
        <v>1500</v>
      </c>
      <c r="E28" s="33">
        <f t="shared" si="0"/>
        <v>300</v>
      </c>
      <c r="F28" s="33">
        <f t="shared" si="1"/>
        <v>1200</v>
      </c>
    </row>
    <row r="29" spans="1:6" ht="18.600000000000001" customHeight="1" x14ac:dyDescent="0.45">
      <c r="A29" s="7">
        <v>5</v>
      </c>
      <c r="B29" s="241" t="s">
        <v>34</v>
      </c>
      <c r="C29" s="242" t="s">
        <v>580</v>
      </c>
      <c r="D29" s="243">
        <v>890</v>
      </c>
      <c r="E29" s="33">
        <f t="shared" si="0"/>
        <v>178</v>
      </c>
      <c r="F29" s="33">
        <f t="shared" si="1"/>
        <v>712</v>
      </c>
    </row>
    <row r="30" spans="1:6" ht="18.600000000000001" customHeight="1" x14ac:dyDescent="0.45">
      <c r="A30" s="7">
        <v>6</v>
      </c>
      <c r="B30" s="242" t="s">
        <v>574</v>
      </c>
      <c r="C30" s="242" t="s">
        <v>575</v>
      </c>
      <c r="D30" s="243">
        <v>1400</v>
      </c>
      <c r="E30" s="33">
        <f t="shared" si="0"/>
        <v>280</v>
      </c>
      <c r="F30" s="33">
        <f t="shared" si="1"/>
        <v>1120</v>
      </c>
    </row>
    <row r="31" spans="1:6" ht="18.600000000000001" customHeight="1" x14ac:dyDescent="0.45">
      <c r="A31" s="7">
        <v>7</v>
      </c>
      <c r="B31" s="242" t="s">
        <v>576</v>
      </c>
      <c r="C31" s="242" t="s">
        <v>577</v>
      </c>
      <c r="D31" s="243">
        <v>1300</v>
      </c>
      <c r="E31" s="33">
        <f t="shared" si="0"/>
        <v>260</v>
      </c>
      <c r="F31" s="33">
        <f t="shared" si="1"/>
        <v>1040</v>
      </c>
    </row>
    <row r="32" spans="1:6" ht="18.600000000000001" customHeight="1" x14ac:dyDescent="0.45">
      <c r="A32" s="7">
        <v>8</v>
      </c>
      <c r="B32" s="241" t="s">
        <v>36</v>
      </c>
      <c r="C32" s="242" t="s">
        <v>568</v>
      </c>
      <c r="D32" s="243">
        <v>1450</v>
      </c>
      <c r="E32" s="33">
        <f t="shared" si="0"/>
        <v>290</v>
      </c>
      <c r="F32" s="33">
        <f t="shared" si="1"/>
        <v>1160</v>
      </c>
    </row>
    <row r="33" spans="1:6" ht="18.600000000000001" customHeight="1" x14ac:dyDescent="0.45">
      <c r="A33" s="7">
        <v>9</v>
      </c>
      <c r="B33" s="242" t="s">
        <v>578</v>
      </c>
      <c r="C33" s="242" t="s">
        <v>579</v>
      </c>
      <c r="D33" s="243">
        <v>1800</v>
      </c>
      <c r="E33" s="33">
        <f t="shared" si="0"/>
        <v>360</v>
      </c>
      <c r="F33" s="33">
        <f t="shared" si="1"/>
        <v>1440</v>
      </c>
    </row>
    <row r="34" spans="1:6" ht="18.600000000000001" customHeight="1" x14ac:dyDescent="0.45">
      <c r="A34" s="7">
        <v>10</v>
      </c>
      <c r="B34" s="241" t="s">
        <v>35</v>
      </c>
      <c r="C34" s="242" t="s">
        <v>47</v>
      </c>
      <c r="D34" s="243">
        <v>750</v>
      </c>
      <c r="E34" s="33">
        <f t="shared" si="0"/>
        <v>150</v>
      </c>
      <c r="F34" s="33">
        <f t="shared" si="1"/>
        <v>600</v>
      </c>
    </row>
    <row r="35" spans="1:6" ht="18.600000000000001" customHeight="1" x14ac:dyDescent="0.45">
      <c r="A35" s="7">
        <v>11</v>
      </c>
      <c r="B35" s="242" t="s">
        <v>569</v>
      </c>
      <c r="C35" s="242" t="s">
        <v>570</v>
      </c>
      <c r="D35" s="243">
        <v>900</v>
      </c>
      <c r="E35" s="33">
        <f t="shared" si="0"/>
        <v>180</v>
      </c>
      <c r="F35" s="33">
        <f t="shared" si="1"/>
        <v>720</v>
      </c>
    </row>
    <row r="36" spans="1:6" ht="18.600000000000001" customHeight="1" x14ac:dyDescent="0.45">
      <c r="A36" s="7">
        <v>12</v>
      </c>
      <c r="B36" s="241" t="s">
        <v>571</v>
      </c>
      <c r="C36" s="242" t="s">
        <v>567</v>
      </c>
      <c r="D36" s="243">
        <v>900</v>
      </c>
      <c r="E36" s="33">
        <f t="shared" si="0"/>
        <v>180</v>
      </c>
      <c r="F36" s="33">
        <f t="shared" si="1"/>
        <v>720</v>
      </c>
    </row>
    <row r="37" spans="1:6" ht="18.600000000000001" customHeight="1" x14ac:dyDescent="0.45">
      <c r="B37" s="338" t="s">
        <v>39</v>
      </c>
      <c r="C37" s="339"/>
      <c r="D37" s="80">
        <f>SUM(D25:D36)</f>
        <v>14090</v>
      </c>
      <c r="E37" s="80">
        <f>SUM(E25:E36)</f>
        <v>2818</v>
      </c>
      <c r="F37" s="80">
        <f>SUM(F25:F36)</f>
        <v>11272</v>
      </c>
    </row>
    <row r="38" spans="1:6" ht="18.600000000000001" customHeight="1" x14ac:dyDescent="0.45"/>
    <row r="39" spans="1:6" ht="28.5" customHeight="1" x14ac:dyDescent="0.45">
      <c r="C39" s="338" t="s">
        <v>40</v>
      </c>
      <c r="D39" s="339"/>
      <c r="E39" s="80">
        <f>MAX(F25:F36)</f>
        <v>1440</v>
      </c>
    </row>
    <row r="40" spans="1:6" ht="28.5" customHeight="1" x14ac:dyDescent="0.45"/>
    <row r="41" spans="1:6" ht="28.5" customHeight="1" x14ac:dyDescent="0.45">
      <c r="C41" s="338" t="s">
        <v>41</v>
      </c>
      <c r="D41" s="339"/>
      <c r="E41" s="80">
        <f>MIN(F25:F36)</f>
        <v>600</v>
      </c>
    </row>
    <row r="42" spans="1:6" ht="18.600000000000001" customHeight="1" x14ac:dyDescent="0.45">
      <c r="C42" s="14"/>
      <c r="D42" s="14"/>
      <c r="E42" s="5"/>
    </row>
  </sheetData>
  <sortState ref="B25:F36">
    <sortCondition ref="B25"/>
  </sortState>
  <mergeCells count="9">
    <mergeCell ref="C41:D41"/>
    <mergeCell ref="A17:F17"/>
    <mergeCell ref="B37:C37"/>
    <mergeCell ref="A1:F1"/>
    <mergeCell ref="B15:C15"/>
    <mergeCell ref="A21:F21"/>
    <mergeCell ref="A23:F23"/>
    <mergeCell ref="C39:D39"/>
    <mergeCell ref="A19:F19"/>
  </mergeCells>
  <hyperlinks>
    <hyperlink ref="A19:C19" location="სარჩევი!A1" display="სარჩევში დაბრუნება"/>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H8" sqref="H8"/>
    </sheetView>
  </sheetViews>
  <sheetFormatPr defaultRowHeight="16.8" x14ac:dyDescent="0.45"/>
  <cols>
    <col min="1" max="1" width="7.88671875" customWidth="1"/>
    <col min="2" max="2" width="16.77734375" customWidth="1"/>
    <col min="3" max="3" width="20" customWidth="1"/>
    <col min="4" max="4" width="15.88671875" customWidth="1"/>
    <col min="5" max="5" width="14.6640625" customWidth="1"/>
  </cols>
  <sheetData>
    <row r="1" spans="1:5" ht="40.5" customHeight="1" x14ac:dyDescent="0.45">
      <c r="A1" s="344" t="s">
        <v>600</v>
      </c>
      <c r="B1" s="344"/>
      <c r="C1" s="344"/>
      <c r="D1" s="344"/>
      <c r="E1" s="344"/>
    </row>
    <row r="2" spans="1:5" ht="63" customHeight="1" x14ac:dyDescent="0.45">
      <c r="A2" s="13" t="s">
        <v>23</v>
      </c>
      <c r="B2" s="13" t="s">
        <v>400</v>
      </c>
      <c r="C2" s="194" t="s">
        <v>401</v>
      </c>
      <c r="D2" s="13" t="s">
        <v>599</v>
      </c>
      <c r="E2" s="13" t="s">
        <v>402</v>
      </c>
    </row>
    <row r="3" spans="1:5" ht="19.5" customHeight="1" x14ac:dyDescent="0.45">
      <c r="A3" s="191">
        <v>1</v>
      </c>
      <c r="B3" s="12" t="s">
        <v>403</v>
      </c>
      <c r="C3" s="190">
        <v>4000</v>
      </c>
      <c r="D3" s="12"/>
      <c r="E3" s="12"/>
    </row>
    <row r="4" spans="1:5" ht="19.5" customHeight="1" x14ac:dyDescent="0.45">
      <c r="A4" s="191">
        <v>2</v>
      </c>
      <c r="B4" s="12" t="s">
        <v>404</v>
      </c>
      <c r="C4" s="190">
        <v>2500</v>
      </c>
      <c r="D4" s="12"/>
      <c r="E4" s="12"/>
    </row>
    <row r="5" spans="1:5" ht="19.5" customHeight="1" x14ac:dyDescent="0.45">
      <c r="A5" s="191">
        <v>3</v>
      </c>
      <c r="B5" s="12" t="s">
        <v>405</v>
      </c>
      <c r="C5" s="190">
        <v>1500</v>
      </c>
      <c r="D5" s="12"/>
      <c r="E5" s="12"/>
    </row>
    <row r="6" spans="1:5" ht="19.5" customHeight="1" x14ac:dyDescent="0.45">
      <c r="A6" s="191">
        <v>4</v>
      </c>
      <c r="B6" s="12" t="s">
        <v>406</v>
      </c>
      <c r="C6" s="190">
        <v>3500</v>
      </c>
      <c r="D6" s="12"/>
      <c r="E6" s="12"/>
    </row>
    <row r="7" spans="1:5" ht="19.5" customHeight="1" x14ac:dyDescent="0.45">
      <c r="A7" s="191">
        <v>5</v>
      </c>
      <c r="B7" s="12" t="s">
        <v>407</v>
      </c>
      <c r="C7" s="190">
        <v>2540</v>
      </c>
      <c r="D7" s="12"/>
      <c r="E7" s="12"/>
    </row>
    <row r="8" spans="1:5" ht="19.5" customHeight="1" x14ac:dyDescent="0.45">
      <c r="A8" s="191">
        <v>6</v>
      </c>
      <c r="B8" s="12" t="s">
        <v>408</v>
      </c>
      <c r="C8" s="190">
        <v>3580</v>
      </c>
      <c r="D8" s="12"/>
      <c r="E8" s="12"/>
    </row>
    <row r="9" spans="1:5" ht="19.5" customHeight="1" x14ac:dyDescent="0.45">
      <c r="A9" s="191">
        <v>7</v>
      </c>
      <c r="B9" s="12" t="s">
        <v>409</v>
      </c>
      <c r="C9" s="190">
        <v>4200</v>
      </c>
      <c r="D9" s="12"/>
      <c r="E9" s="12"/>
    </row>
    <row r="10" spans="1:5" ht="19.5" customHeight="1" x14ac:dyDescent="0.45">
      <c r="A10" s="191">
        <v>8</v>
      </c>
      <c r="B10" s="12" t="s">
        <v>591</v>
      </c>
      <c r="C10" s="190">
        <v>3500</v>
      </c>
      <c r="D10" s="12"/>
      <c r="E10" s="12"/>
    </row>
    <row r="11" spans="1:5" ht="19.5" customHeight="1" x14ac:dyDescent="0.45">
      <c r="A11" s="191">
        <v>9</v>
      </c>
      <c r="B11" s="12" t="s">
        <v>410</v>
      </c>
      <c r="C11" s="190">
        <v>2800</v>
      </c>
      <c r="D11" s="12"/>
      <c r="E11" s="12"/>
    </row>
    <row r="12" spans="1:5" ht="19.5" customHeight="1" x14ac:dyDescent="0.45">
      <c r="A12" s="191">
        <v>10</v>
      </c>
      <c r="B12" s="12" t="s">
        <v>411</v>
      </c>
      <c r="C12" s="190">
        <v>3900</v>
      </c>
      <c r="D12" s="12"/>
      <c r="E12" s="12"/>
    </row>
    <row r="13" spans="1:5" ht="19.5" customHeight="1" x14ac:dyDescent="0.45">
      <c r="A13" s="191">
        <v>11</v>
      </c>
      <c r="B13" s="12" t="s">
        <v>412</v>
      </c>
      <c r="C13" s="190">
        <v>2600</v>
      </c>
      <c r="D13" s="12"/>
      <c r="E13" s="12"/>
    </row>
    <row r="14" spans="1:5" ht="19.5" customHeight="1" x14ac:dyDescent="0.45">
      <c r="A14" s="191">
        <v>12</v>
      </c>
      <c r="B14" s="12" t="s">
        <v>413</v>
      </c>
      <c r="C14" s="190">
        <v>3400</v>
      </c>
      <c r="D14" s="12"/>
      <c r="E14" s="12"/>
    </row>
    <row r="15" spans="1:5" ht="36.75" customHeight="1" x14ac:dyDescent="0.45">
      <c r="B15" s="192" t="s">
        <v>25</v>
      </c>
      <c r="C15" s="193"/>
      <c r="D15" s="5"/>
      <c r="E15" s="193"/>
    </row>
    <row r="16" spans="1:5" x14ac:dyDescent="0.45">
      <c r="B16" s="192"/>
      <c r="C16" s="5"/>
      <c r="D16" s="5"/>
      <c r="E16" s="5"/>
    </row>
    <row r="17" spans="1:7" ht="28.5" customHeight="1" x14ac:dyDescent="0.45">
      <c r="C17" s="345" t="s">
        <v>414</v>
      </c>
      <c r="D17" s="345"/>
      <c r="E17" s="193"/>
    </row>
    <row r="18" spans="1:7" ht="28.5" customHeight="1" x14ac:dyDescent="0.45"/>
    <row r="19" spans="1:7" ht="28.5" customHeight="1" x14ac:dyDescent="0.45">
      <c r="C19" s="345" t="s">
        <v>415</v>
      </c>
      <c r="D19" s="345"/>
      <c r="E19" s="193"/>
    </row>
    <row r="20" spans="1:7" ht="22.5" customHeight="1" x14ac:dyDescent="0.45"/>
    <row r="21" spans="1:7" s="34" customFormat="1" ht="126" customHeight="1" x14ac:dyDescent="0.5">
      <c r="A21" s="261" t="s">
        <v>601</v>
      </c>
      <c r="B21" s="261"/>
      <c r="C21" s="261"/>
      <c r="D21" s="261"/>
      <c r="E21" s="261"/>
      <c r="F21" s="261"/>
      <c r="G21" s="261"/>
    </row>
    <row r="22" spans="1:7" s="34" customFormat="1" ht="18.600000000000001" x14ac:dyDescent="0.5"/>
    <row r="23" spans="1:7" s="1" customFormat="1" ht="23.4" customHeight="1" x14ac:dyDescent="0.45">
      <c r="A23" s="264" t="s">
        <v>72</v>
      </c>
      <c r="B23" s="264"/>
      <c r="C23" s="264"/>
      <c r="D23" s="264"/>
      <c r="E23" s="264"/>
      <c r="F23" s="264"/>
      <c r="G23" s="264"/>
    </row>
    <row r="24" spans="1:7" s="1" customFormat="1" ht="21" x14ac:dyDescent="0.45"/>
    <row r="25" spans="1:7" s="1" customFormat="1" ht="26.4" x14ac:dyDescent="0.45">
      <c r="A25" s="262" t="s">
        <v>115</v>
      </c>
      <c r="B25" s="262"/>
      <c r="C25" s="262"/>
      <c r="D25" s="262"/>
      <c r="E25" s="262"/>
      <c r="F25" s="262"/>
      <c r="G25" s="262"/>
    </row>
    <row r="28" spans="1:7" ht="33" customHeight="1" x14ac:dyDescent="0.45">
      <c r="A28" s="344" t="s">
        <v>399</v>
      </c>
      <c r="B28" s="344"/>
      <c r="C28" s="344"/>
      <c r="D28" s="344"/>
      <c r="E28" s="344"/>
    </row>
    <row r="29" spans="1:7" ht="84" x14ac:dyDescent="0.45">
      <c r="A29" s="13" t="s">
        <v>23</v>
      </c>
      <c r="B29" s="13" t="s">
        <v>400</v>
      </c>
      <c r="C29" s="194" t="s">
        <v>401</v>
      </c>
      <c r="D29" s="13" t="s">
        <v>599</v>
      </c>
      <c r="E29" s="13" t="s">
        <v>402</v>
      </c>
    </row>
    <row r="30" spans="1:7" x14ac:dyDescent="0.45">
      <c r="A30" s="191">
        <v>1</v>
      </c>
      <c r="B30" s="12" t="s">
        <v>403</v>
      </c>
      <c r="C30" s="190">
        <v>4000</v>
      </c>
      <c r="D30" s="12">
        <f>C30*0.2</f>
        <v>800</v>
      </c>
      <c r="E30" s="12">
        <f>C30-D30</f>
        <v>3200</v>
      </c>
    </row>
    <row r="31" spans="1:7" x14ac:dyDescent="0.45">
      <c r="A31" s="191">
        <v>2</v>
      </c>
      <c r="B31" s="12" t="s">
        <v>404</v>
      </c>
      <c r="C31" s="190">
        <v>2500</v>
      </c>
      <c r="D31" s="12">
        <f t="shared" ref="D31:D41" si="0">C31*0.2</f>
        <v>500</v>
      </c>
      <c r="E31" s="12">
        <f t="shared" ref="E31:E41" si="1">C31-D31</f>
        <v>2000</v>
      </c>
    </row>
    <row r="32" spans="1:7" x14ac:dyDescent="0.45">
      <c r="A32" s="191">
        <v>3</v>
      </c>
      <c r="B32" s="12" t="s">
        <v>405</v>
      </c>
      <c r="C32" s="190">
        <v>1500</v>
      </c>
      <c r="D32" s="12">
        <f t="shared" si="0"/>
        <v>300</v>
      </c>
      <c r="E32" s="12">
        <f t="shared" si="1"/>
        <v>1200</v>
      </c>
    </row>
    <row r="33" spans="1:5" x14ac:dyDescent="0.45">
      <c r="A33" s="191">
        <v>4</v>
      </c>
      <c r="B33" s="12" t="s">
        <v>406</v>
      </c>
      <c r="C33" s="190">
        <v>3500</v>
      </c>
      <c r="D33" s="12">
        <f t="shared" si="0"/>
        <v>700</v>
      </c>
      <c r="E33" s="12">
        <f t="shared" si="1"/>
        <v>2800</v>
      </c>
    </row>
    <row r="34" spans="1:5" x14ac:dyDescent="0.45">
      <c r="A34" s="191">
        <v>5</v>
      </c>
      <c r="B34" s="12" t="s">
        <v>407</v>
      </c>
      <c r="C34" s="190">
        <v>2540</v>
      </c>
      <c r="D34" s="12">
        <f t="shared" si="0"/>
        <v>508</v>
      </c>
      <c r="E34" s="12">
        <f t="shared" si="1"/>
        <v>2032</v>
      </c>
    </row>
    <row r="35" spans="1:5" x14ac:dyDescent="0.45">
      <c r="A35" s="191">
        <v>6</v>
      </c>
      <c r="B35" s="12" t="s">
        <v>408</v>
      </c>
      <c r="C35" s="190">
        <v>3580</v>
      </c>
      <c r="D35" s="12">
        <f t="shared" si="0"/>
        <v>716</v>
      </c>
      <c r="E35" s="12">
        <f t="shared" si="1"/>
        <v>2864</v>
      </c>
    </row>
    <row r="36" spans="1:5" x14ac:dyDescent="0.45">
      <c r="A36" s="191">
        <v>7</v>
      </c>
      <c r="B36" s="12" t="s">
        <v>409</v>
      </c>
      <c r="C36" s="190">
        <v>4200</v>
      </c>
      <c r="D36" s="12">
        <f t="shared" si="0"/>
        <v>840</v>
      </c>
      <c r="E36" s="12">
        <f t="shared" si="1"/>
        <v>3360</v>
      </c>
    </row>
    <row r="37" spans="1:5" x14ac:dyDescent="0.45">
      <c r="A37" s="191">
        <v>8</v>
      </c>
      <c r="B37" s="12" t="s">
        <v>591</v>
      </c>
      <c r="C37" s="190">
        <v>3500</v>
      </c>
      <c r="D37" s="12">
        <f t="shared" si="0"/>
        <v>700</v>
      </c>
      <c r="E37" s="12">
        <f t="shared" si="1"/>
        <v>2800</v>
      </c>
    </row>
    <row r="38" spans="1:5" x14ac:dyDescent="0.45">
      <c r="A38" s="191">
        <v>9</v>
      </c>
      <c r="B38" s="12" t="s">
        <v>410</v>
      </c>
      <c r="C38" s="190">
        <v>2800</v>
      </c>
      <c r="D38" s="12">
        <f t="shared" si="0"/>
        <v>560</v>
      </c>
      <c r="E38" s="12">
        <f t="shared" si="1"/>
        <v>2240</v>
      </c>
    </row>
    <row r="39" spans="1:5" x14ac:dyDescent="0.45">
      <c r="A39" s="191">
        <v>10</v>
      </c>
      <c r="B39" s="12" t="s">
        <v>411</v>
      </c>
      <c r="C39" s="190">
        <v>3900</v>
      </c>
      <c r="D39" s="12">
        <f t="shared" si="0"/>
        <v>780</v>
      </c>
      <c r="E39" s="12">
        <f t="shared" si="1"/>
        <v>3120</v>
      </c>
    </row>
    <row r="40" spans="1:5" x14ac:dyDescent="0.45">
      <c r="A40" s="191">
        <v>11</v>
      </c>
      <c r="B40" s="12" t="s">
        <v>412</v>
      </c>
      <c r="C40" s="190">
        <v>2600</v>
      </c>
      <c r="D40" s="12">
        <f t="shared" si="0"/>
        <v>520</v>
      </c>
      <c r="E40" s="12">
        <f t="shared" si="1"/>
        <v>2080</v>
      </c>
    </row>
    <row r="41" spans="1:5" x14ac:dyDescent="0.45">
      <c r="A41" s="191">
        <v>12</v>
      </c>
      <c r="B41" s="12" t="s">
        <v>413</v>
      </c>
      <c r="C41" s="190">
        <v>3400</v>
      </c>
      <c r="D41" s="12">
        <f t="shared" si="0"/>
        <v>680</v>
      </c>
      <c r="E41" s="12">
        <f t="shared" si="1"/>
        <v>2720</v>
      </c>
    </row>
    <row r="42" spans="1:5" ht="30.75" customHeight="1" x14ac:dyDescent="0.45">
      <c r="B42" s="192" t="s">
        <v>25</v>
      </c>
      <c r="C42" s="195">
        <f>SUM(C30:C41)</f>
        <v>38020</v>
      </c>
      <c r="D42" s="5"/>
      <c r="E42" s="193">
        <f>SUM(E30:E41)</f>
        <v>30416</v>
      </c>
    </row>
    <row r="43" spans="1:5" x14ac:dyDescent="0.45">
      <c r="B43" s="192"/>
      <c r="C43" s="5"/>
      <c r="D43" s="5"/>
      <c r="E43" s="5"/>
    </row>
    <row r="44" spans="1:5" ht="24" customHeight="1" x14ac:dyDescent="0.45">
      <c r="C44" s="345" t="s">
        <v>414</v>
      </c>
      <c r="D44" s="345"/>
      <c r="E44" s="193">
        <f>MAX(C30:C41)</f>
        <v>4200</v>
      </c>
    </row>
    <row r="45" spans="1:5" ht="24" customHeight="1" x14ac:dyDescent="0.45"/>
    <row r="46" spans="1:5" ht="24" customHeight="1" x14ac:dyDescent="0.45">
      <c r="C46" s="345" t="s">
        <v>415</v>
      </c>
      <c r="D46" s="345"/>
      <c r="E46" s="193">
        <f>MIN(C30:C41)</f>
        <v>1500</v>
      </c>
    </row>
  </sheetData>
  <mergeCells count="9">
    <mergeCell ref="A1:E1"/>
    <mergeCell ref="C44:D44"/>
    <mergeCell ref="C46:D46"/>
    <mergeCell ref="C17:D17"/>
    <mergeCell ref="C19:D19"/>
    <mergeCell ref="A21:G21"/>
    <mergeCell ref="A25:G25"/>
    <mergeCell ref="A28:E28"/>
    <mergeCell ref="A23:G23"/>
  </mergeCells>
  <hyperlinks>
    <hyperlink ref="A23:C23" location="სარჩევი!A1" display="სარჩევში დაბრუნება"/>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topLeftCell="A7" zoomScaleNormal="100" workbookViewId="0">
      <selection activeCell="C62" sqref="C62:F64"/>
    </sheetView>
  </sheetViews>
  <sheetFormatPr defaultColWidth="8.88671875" defaultRowHeight="24" x14ac:dyDescent="0.6"/>
  <cols>
    <col min="1" max="1" width="3.33203125" style="202" bestFit="1" customWidth="1"/>
    <col min="2" max="2" width="31.33203125" style="86" bestFit="1" customWidth="1"/>
    <col min="3" max="3" width="14" style="86" bestFit="1" customWidth="1"/>
    <col min="4" max="4" width="8.33203125" style="203" bestFit="1" customWidth="1"/>
    <col min="5" max="5" width="17.33203125" style="86" bestFit="1" customWidth="1"/>
    <col min="6" max="8" width="7.33203125" style="86" bestFit="1" customWidth="1"/>
    <col min="9" max="9" width="13.21875" style="86" bestFit="1" customWidth="1"/>
    <col min="10" max="12" width="7.33203125" style="86" bestFit="1" customWidth="1"/>
    <col min="13" max="13" width="13.21875" style="86" bestFit="1" customWidth="1"/>
    <col min="14" max="14" width="6.21875" style="86" bestFit="1" customWidth="1"/>
    <col min="15" max="16384" width="8.88671875" style="86"/>
  </cols>
  <sheetData>
    <row r="1" spans="1:14" s="89" customFormat="1" ht="37.200000000000003" customHeight="1" x14ac:dyDescent="0.45">
      <c r="A1" s="346" t="s">
        <v>2</v>
      </c>
      <c r="B1" s="346" t="s">
        <v>428</v>
      </c>
      <c r="C1" s="346" t="s">
        <v>429</v>
      </c>
      <c r="D1" s="346" t="s">
        <v>427</v>
      </c>
      <c r="E1" s="346" t="s">
        <v>430</v>
      </c>
      <c r="F1" s="346" t="s">
        <v>431</v>
      </c>
      <c r="G1" s="346"/>
      <c r="H1" s="346"/>
      <c r="I1" s="346"/>
      <c r="J1" s="346" t="s">
        <v>432</v>
      </c>
      <c r="K1" s="346"/>
      <c r="L1" s="346"/>
      <c r="M1" s="346"/>
      <c r="N1" s="346" t="s">
        <v>39</v>
      </c>
    </row>
    <row r="2" spans="1:14" s="89" customFormat="1" ht="56.4" customHeight="1" x14ac:dyDescent="0.45">
      <c r="A2" s="346"/>
      <c r="B2" s="346"/>
      <c r="C2" s="346"/>
      <c r="D2" s="346"/>
      <c r="E2" s="346"/>
      <c r="F2" s="224" t="s">
        <v>433</v>
      </c>
      <c r="G2" s="224" t="s">
        <v>434</v>
      </c>
      <c r="H2" s="224" t="s">
        <v>435</v>
      </c>
      <c r="I2" s="224" t="s">
        <v>436</v>
      </c>
      <c r="J2" s="224" t="s">
        <v>433</v>
      </c>
      <c r="K2" s="224" t="s">
        <v>434</v>
      </c>
      <c r="L2" s="224" t="s">
        <v>435</v>
      </c>
      <c r="M2" s="224" t="s">
        <v>436</v>
      </c>
      <c r="N2" s="346"/>
    </row>
    <row r="3" spans="1:14" x14ac:dyDescent="0.6">
      <c r="A3" s="211">
        <v>1</v>
      </c>
      <c r="B3" s="212" t="s">
        <v>453</v>
      </c>
      <c r="C3" s="213" t="s">
        <v>454</v>
      </c>
      <c r="D3" s="211" t="s">
        <v>385</v>
      </c>
      <c r="E3" s="211">
        <v>135.6</v>
      </c>
      <c r="F3" s="225">
        <v>180</v>
      </c>
      <c r="G3" s="225">
        <v>0</v>
      </c>
      <c r="H3" s="225">
        <v>187</v>
      </c>
      <c r="I3" s="226"/>
      <c r="J3" s="225">
        <v>215</v>
      </c>
      <c r="K3" s="225">
        <v>220</v>
      </c>
      <c r="L3" s="225">
        <v>224</v>
      </c>
      <c r="M3" s="226"/>
      <c r="N3" s="215"/>
    </row>
    <row r="4" spans="1:14" x14ac:dyDescent="0.6">
      <c r="A4" s="211">
        <v>2</v>
      </c>
      <c r="B4" s="212" t="s">
        <v>460</v>
      </c>
      <c r="C4" s="213" t="s">
        <v>247</v>
      </c>
      <c r="D4" s="211" t="s">
        <v>385</v>
      </c>
      <c r="E4" s="211">
        <v>138.31</v>
      </c>
      <c r="F4" s="225">
        <v>180</v>
      </c>
      <c r="G4" s="225">
        <v>0</v>
      </c>
      <c r="H4" s="225">
        <v>0</v>
      </c>
      <c r="I4" s="226"/>
      <c r="J4" s="225">
        <v>207</v>
      </c>
      <c r="K4" s="225">
        <v>215</v>
      </c>
      <c r="L4" s="225">
        <v>0</v>
      </c>
      <c r="M4" s="226"/>
      <c r="N4" s="215"/>
    </row>
    <row r="5" spans="1:14" x14ac:dyDescent="0.6">
      <c r="A5" s="211">
        <v>3</v>
      </c>
      <c r="B5" s="212" t="s">
        <v>449</v>
      </c>
      <c r="C5" s="213" t="s">
        <v>247</v>
      </c>
      <c r="D5" s="211" t="s">
        <v>384</v>
      </c>
      <c r="E5" s="211">
        <v>149.16999999999999</v>
      </c>
      <c r="F5" s="225">
        <v>188</v>
      </c>
      <c r="G5" s="225">
        <v>0</v>
      </c>
      <c r="H5" s="225">
        <v>0</v>
      </c>
      <c r="I5" s="226"/>
      <c r="J5" s="225">
        <v>232</v>
      </c>
      <c r="K5" s="225">
        <v>0</v>
      </c>
      <c r="L5" s="225">
        <v>0</v>
      </c>
      <c r="M5" s="226"/>
      <c r="N5" s="215"/>
    </row>
    <row r="6" spans="1:14" x14ac:dyDescent="0.6">
      <c r="A6" s="211">
        <v>4</v>
      </c>
      <c r="B6" s="212" t="s">
        <v>463</v>
      </c>
      <c r="C6" s="213" t="s">
        <v>464</v>
      </c>
      <c r="D6" s="211" t="s">
        <v>385</v>
      </c>
      <c r="E6" s="211">
        <v>118.64</v>
      </c>
      <c r="F6" s="225">
        <v>160</v>
      </c>
      <c r="G6" s="225">
        <v>165</v>
      </c>
      <c r="H6" s="225">
        <v>0</v>
      </c>
      <c r="I6" s="226"/>
      <c r="J6" s="225">
        <v>0</v>
      </c>
      <c r="K6" s="225">
        <v>200</v>
      </c>
      <c r="L6" s="225">
        <v>206</v>
      </c>
      <c r="M6" s="226"/>
      <c r="N6" s="215"/>
    </row>
    <row r="7" spans="1:14" x14ac:dyDescent="0.6">
      <c r="A7" s="211">
        <v>5</v>
      </c>
      <c r="B7" s="212" t="s">
        <v>471</v>
      </c>
      <c r="C7" s="213" t="s">
        <v>472</v>
      </c>
      <c r="D7" s="211" t="s">
        <v>384</v>
      </c>
      <c r="E7" s="211">
        <v>143.88</v>
      </c>
      <c r="F7" s="225">
        <v>185</v>
      </c>
      <c r="G7" s="225">
        <v>190</v>
      </c>
      <c r="H7" s="225">
        <v>0</v>
      </c>
      <c r="I7" s="226"/>
      <c r="J7" s="225">
        <v>0</v>
      </c>
      <c r="K7" s="225">
        <v>0</v>
      </c>
      <c r="L7" s="225">
        <v>0</v>
      </c>
      <c r="M7" s="226"/>
      <c r="N7" s="215"/>
    </row>
    <row r="8" spans="1:14" x14ac:dyDescent="0.6">
      <c r="A8" s="211">
        <v>6</v>
      </c>
      <c r="B8" s="212" t="s">
        <v>467</v>
      </c>
      <c r="C8" s="213" t="s">
        <v>468</v>
      </c>
      <c r="D8" s="211" t="s">
        <v>384</v>
      </c>
      <c r="E8" s="211">
        <v>169.79</v>
      </c>
      <c r="F8" s="225">
        <v>206</v>
      </c>
      <c r="G8" s="225">
        <v>211</v>
      </c>
      <c r="H8" s="225">
        <v>216</v>
      </c>
      <c r="I8" s="226"/>
      <c r="J8" s="225">
        <v>0</v>
      </c>
      <c r="K8" s="225">
        <v>0</v>
      </c>
      <c r="L8" s="225">
        <v>0</v>
      </c>
      <c r="M8" s="226"/>
      <c r="N8" s="215"/>
    </row>
    <row r="9" spans="1:14" x14ac:dyDescent="0.6">
      <c r="A9" s="211">
        <v>7</v>
      </c>
      <c r="B9" s="212" t="s">
        <v>438</v>
      </c>
      <c r="C9" s="213" t="s">
        <v>439</v>
      </c>
      <c r="D9" s="211" t="s">
        <v>384</v>
      </c>
      <c r="E9" s="211">
        <v>143.66999999999999</v>
      </c>
      <c r="F9" s="225">
        <v>200</v>
      </c>
      <c r="G9" s="225">
        <v>207</v>
      </c>
      <c r="H9" s="225">
        <v>210</v>
      </c>
      <c r="I9" s="226"/>
      <c r="J9" s="225">
        <v>236</v>
      </c>
      <c r="K9" s="225">
        <v>241</v>
      </c>
      <c r="L9" s="225">
        <v>241</v>
      </c>
      <c r="M9" s="226"/>
      <c r="N9" s="215"/>
    </row>
    <row r="10" spans="1:14" x14ac:dyDescent="0.6">
      <c r="A10" s="211">
        <v>8</v>
      </c>
      <c r="B10" s="212" t="s">
        <v>455</v>
      </c>
      <c r="C10" s="213" t="s">
        <v>456</v>
      </c>
      <c r="D10" s="211" t="s">
        <v>385</v>
      </c>
      <c r="E10" s="211">
        <v>123.46</v>
      </c>
      <c r="F10" s="225">
        <v>180</v>
      </c>
      <c r="G10" s="225">
        <v>185</v>
      </c>
      <c r="H10" s="225">
        <v>190</v>
      </c>
      <c r="I10" s="226"/>
      <c r="J10" s="225">
        <v>0</v>
      </c>
      <c r="K10" s="225">
        <v>211</v>
      </c>
      <c r="L10" s="225">
        <v>220</v>
      </c>
      <c r="M10" s="226"/>
      <c r="N10" s="215"/>
    </row>
    <row r="11" spans="1:14" x14ac:dyDescent="0.6">
      <c r="A11" s="211">
        <v>9</v>
      </c>
      <c r="B11" s="212" t="s">
        <v>461</v>
      </c>
      <c r="C11" s="213" t="s">
        <v>462</v>
      </c>
      <c r="D11" s="211" t="s">
        <v>385</v>
      </c>
      <c r="E11" s="211">
        <v>129.54</v>
      </c>
      <c r="F11" s="225">
        <v>160</v>
      </c>
      <c r="G11" s="225">
        <v>165</v>
      </c>
      <c r="H11" s="225">
        <v>0</v>
      </c>
      <c r="I11" s="226"/>
      <c r="J11" s="225">
        <v>200</v>
      </c>
      <c r="K11" s="225">
        <v>0</v>
      </c>
      <c r="L11" s="225">
        <v>207</v>
      </c>
      <c r="M11" s="226"/>
      <c r="N11" s="215"/>
    </row>
    <row r="12" spans="1:14" x14ac:dyDescent="0.6">
      <c r="A12" s="211">
        <v>10</v>
      </c>
      <c r="B12" s="212" t="s">
        <v>465</v>
      </c>
      <c r="C12" s="213" t="s">
        <v>466</v>
      </c>
      <c r="D12" s="211" t="s">
        <v>385</v>
      </c>
      <c r="E12" s="211">
        <v>129.75</v>
      </c>
      <c r="F12" s="225">
        <v>170</v>
      </c>
      <c r="G12" s="225">
        <v>0</v>
      </c>
      <c r="H12" s="225">
        <v>0</v>
      </c>
      <c r="I12" s="226"/>
      <c r="J12" s="225">
        <v>190</v>
      </c>
      <c r="K12" s="225">
        <v>195</v>
      </c>
      <c r="L12" s="225">
        <v>0</v>
      </c>
      <c r="M12" s="226"/>
      <c r="N12" s="215"/>
    </row>
    <row r="13" spans="1:14" ht="33.6" x14ac:dyDescent="0.6">
      <c r="A13" s="211">
        <v>11</v>
      </c>
      <c r="B13" s="212" t="s">
        <v>440</v>
      </c>
      <c r="C13" s="213" t="s">
        <v>232</v>
      </c>
      <c r="D13" s="211" t="s">
        <v>384</v>
      </c>
      <c r="E13" s="211">
        <v>135.58000000000001</v>
      </c>
      <c r="F13" s="225">
        <v>197</v>
      </c>
      <c r="G13" s="225">
        <v>203</v>
      </c>
      <c r="H13" s="225">
        <v>207</v>
      </c>
      <c r="I13" s="226"/>
      <c r="J13" s="225">
        <v>228</v>
      </c>
      <c r="K13" s="225">
        <v>235</v>
      </c>
      <c r="L13" s="225">
        <v>241</v>
      </c>
      <c r="M13" s="226"/>
      <c r="N13" s="215"/>
    </row>
    <row r="14" spans="1:14" x14ac:dyDescent="0.6">
      <c r="A14" s="211">
        <v>12</v>
      </c>
      <c r="B14" s="212" t="s">
        <v>445</v>
      </c>
      <c r="C14" s="213" t="s">
        <v>446</v>
      </c>
      <c r="D14" s="211" t="s">
        <v>384</v>
      </c>
      <c r="E14" s="211">
        <v>149.1</v>
      </c>
      <c r="F14" s="225">
        <v>0</v>
      </c>
      <c r="G14" s="225">
        <v>187</v>
      </c>
      <c r="H14" s="225">
        <v>0</v>
      </c>
      <c r="I14" s="226"/>
      <c r="J14" s="225">
        <v>243</v>
      </c>
      <c r="K14" s="225">
        <v>0</v>
      </c>
      <c r="L14" s="225">
        <v>0</v>
      </c>
      <c r="M14" s="226"/>
      <c r="N14" s="215"/>
    </row>
    <row r="15" spans="1:14" x14ac:dyDescent="0.6">
      <c r="A15" s="211">
        <v>13</v>
      </c>
      <c r="B15" s="212" t="s">
        <v>458</v>
      </c>
      <c r="C15" s="213" t="s">
        <v>459</v>
      </c>
      <c r="D15" s="211" t="s">
        <v>385</v>
      </c>
      <c r="E15" s="211">
        <v>143.41999999999999</v>
      </c>
      <c r="F15" s="225">
        <v>180</v>
      </c>
      <c r="G15" s="225">
        <v>0</v>
      </c>
      <c r="H15" s="225">
        <v>0</v>
      </c>
      <c r="I15" s="226"/>
      <c r="J15" s="225">
        <v>220</v>
      </c>
      <c r="K15" s="225">
        <v>0</v>
      </c>
      <c r="L15" s="225">
        <v>0</v>
      </c>
      <c r="M15" s="226"/>
      <c r="N15" s="215"/>
    </row>
    <row r="16" spans="1:14" x14ac:dyDescent="0.6">
      <c r="A16" s="211">
        <v>14</v>
      </c>
      <c r="B16" s="212" t="s">
        <v>450</v>
      </c>
      <c r="C16" s="213" t="s">
        <v>451</v>
      </c>
      <c r="D16" s="211" t="s">
        <v>385</v>
      </c>
      <c r="E16" s="211">
        <v>158.86000000000001</v>
      </c>
      <c r="F16" s="225">
        <v>182</v>
      </c>
      <c r="G16" s="225">
        <v>188</v>
      </c>
      <c r="H16" s="225">
        <v>193</v>
      </c>
      <c r="I16" s="226"/>
      <c r="J16" s="225">
        <v>218</v>
      </c>
      <c r="K16" s="225">
        <v>227</v>
      </c>
      <c r="L16" s="225">
        <v>0</v>
      </c>
      <c r="M16" s="226"/>
      <c r="N16" s="215"/>
    </row>
    <row r="17" spans="1:14" x14ac:dyDescent="0.6">
      <c r="A17" s="211">
        <v>15</v>
      </c>
      <c r="B17" s="212" t="s">
        <v>447</v>
      </c>
      <c r="C17" s="213" t="s">
        <v>448</v>
      </c>
      <c r="D17" s="211" t="s">
        <v>384</v>
      </c>
      <c r="E17" s="211">
        <v>127.27</v>
      </c>
      <c r="F17" s="225">
        <v>185</v>
      </c>
      <c r="G17" s="225">
        <v>0</v>
      </c>
      <c r="H17" s="225">
        <v>0</v>
      </c>
      <c r="I17" s="226"/>
      <c r="J17" s="225">
        <v>230</v>
      </c>
      <c r="K17" s="225">
        <v>240</v>
      </c>
      <c r="L17" s="225">
        <v>0</v>
      </c>
      <c r="M17" s="226"/>
      <c r="N17" s="215"/>
    </row>
    <row r="18" spans="1:14" x14ac:dyDescent="0.6">
      <c r="A18" s="211">
        <v>16</v>
      </c>
      <c r="B18" s="212" t="s">
        <v>441</v>
      </c>
      <c r="C18" s="213" t="s">
        <v>439</v>
      </c>
      <c r="D18" s="211" t="s">
        <v>384</v>
      </c>
      <c r="E18" s="211">
        <v>151.63999999999999</v>
      </c>
      <c r="F18" s="225">
        <v>186</v>
      </c>
      <c r="G18" s="225">
        <v>193</v>
      </c>
      <c r="H18" s="225">
        <v>195</v>
      </c>
      <c r="I18" s="226"/>
      <c r="J18" s="225">
        <v>245</v>
      </c>
      <c r="K18" s="225">
        <v>0</v>
      </c>
      <c r="L18" s="225">
        <v>0</v>
      </c>
      <c r="M18" s="226"/>
      <c r="N18" s="215"/>
    </row>
    <row r="19" spans="1:14" x14ac:dyDescent="0.6">
      <c r="A19" s="211">
        <v>17</v>
      </c>
      <c r="B19" s="212" t="s">
        <v>443</v>
      </c>
      <c r="C19" s="213" t="s">
        <v>444</v>
      </c>
      <c r="D19" s="211" t="s">
        <v>385</v>
      </c>
      <c r="E19" s="211">
        <v>145.88</v>
      </c>
      <c r="F19" s="225">
        <v>185</v>
      </c>
      <c r="G19" s="225">
        <v>190</v>
      </c>
      <c r="H19" s="225">
        <v>195</v>
      </c>
      <c r="I19" s="226"/>
      <c r="J19" s="225">
        <v>230</v>
      </c>
      <c r="K19" s="225">
        <v>0</v>
      </c>
      <c r="L19" s="225">
        <v>237</v>
      </c>
      <c r="M19" s="226"/>
      <c r="N19" s="215"/>
    </row>
    <row r="20" spans="1:14" x14ac:dyDescent="0.6">
      <c r="A20" s="211">
        <v>18</v>
      </c>
      <c r="B20" s="212" t="s">
        <v>442</v>
      </c>
      <c r="C20" s="213" t="s">
        <v>111</v>
      </c>
      <c r="D20" s="211" t="s">
        <v>384</v>
      </c>
      <c r="E20" s="211">
        <v>154.58000000000001</v>
      </c>
      <c r="F20" s="225">
        <v>190</v>
      </c>
      <c r="G20" s="225">
        <v>0</v>
      </c>
      <c r="H20" s="225">
        <v>195</v>
      </c>
      <c r="I20" s="226"/>
      <c r="J20" s="225">
        <v>240</v>
      </c>
      <c r="K20" s="225">
        <v>0</v>
      </c>
      <c r="L20" s="225">
        <v>0</v>
      </c>
      <c r="M20" s="226"/>
      <c r="N20" s="215"/>
    </row>
    <row r="21" spans="1:14" x14ac:dyDescent="0.6">
      <c r="A21" s="211">
        <v>19</v>
      </c>
      <c r="B21" s="212" t="s">
        <v>457</v>
      </c>
      <c r="C21" s="213" t="s">
        <v>112</v>
      </c>
      <c r="D21" s="211" t="s">
        <v>385</v>
      </c>
      <c r="E21" s="211">
        <v>162.5</v>
      </c>
      <c r="F21" s="225">
        <v>171</v>
      </c>
      <c r="G21" s="225">
        <v>181</v>
      </c>
      <c r="H21" s="225">
        <v>184</v>
      </c>
      <c r="I21" s="226"/>
      <c r="J21" s="225">
        <v>211</v>
      </c>
      <c r="K21" s="225">
        <v>221</v>
      </c>
      <c r="L21" s="225">
        <v>0</v>
      </c>
      <c r="M21" s="226"/>
      <c r="N21" s="215"/>
    </row>
    <row r="22" spans="1:14" x14ac:dyDescent="0.6">
      <c r="A22" s="211">
        <v>20</v>
      </c>
      <c r="B22" s="212" t="s">
        <v>469</v>
      </c>
      <c r="C22" s="213" t="s">
        <v>470</v>
      </c>
      <c r="D22" s="211" t="s">
        <v>385</v>
      </c>
      <c r="E22" s="211">
        <v>151.66</v>
      </c>
      <c r="F22" s="225">
        <v>185</v>
      </c>
      <c r="G22" s="225">
        <v>0</v>
      </c>
      <c r="H22" s="225">
        <v>0</v>
      </c>
      <c r="I22" s="226"/>
      <c r="J22" s="225">
        <v>0</v>
      </c>
      <c r="K22" s="225">
        <v>0</v>
      </c>
      <c r="L22" s="225">
        <v>0</v>
      </c>
      <c r="M22" s="226"/>
      <c r="N22" s="215"/>
    </row>
    <row r="23" spans="1:14" ht="33.6" x14ac:dyDescent="0.6">
      <c r="A23" s="211">
        <v>21</v>
      </c>
      <c r="B23" s="212" t="s">
        <v>437</v>
      </c>
      <c r="C23" s="213" t="s">
        <v>232</v>
      </c>
      <c r="D23" s="211" t="s">
        <v>384</v>
      </c>
      <c r="E23" s="211">
        <v>157.34</v>
      </c>
      <c r="F23" s="225">
        <v>205</v>
      </c>
      <c r="G23" s="225">
        <v>210</v>
      </c>
      <c r="H23" s="225">
        <v>215</v>
      </c>
      <c r="I23" s="226"/>
      <c r="J23" s="225">
        <v>242</v>
      </c>
      <c r="K23" s="225">
        <v>247</v>
      </c>
      <c r="L23" s="225">
        <v>258</v>
      </c>
      <c r="M23" s="226"/>
      <c r="N23" s="215"/>
    </row>
    <row r="24" spans="1:14" x14ac:dyDescent="0.6">
      <c r="A24" s="211">
        <v>22</v>
      </c>
      <c r="B24" s="212" t="s">
        <v>452</v>
      </c>
      <c r="C24" s="213" t="s">
        <v>444</v>
      </c>
      <c r="D24" s="211" t="s">
        <v>385</v>
      </c>
      <c r="E24" s="211">
        <v>109.79</v>
      </c>
      <c r="F24" s="225">
        <v>170</v>
      </c>
      <c r="G24" s="225">
        <v>175</v>
      </c>
      <c r="H24" s="225">
        <v>179</v>
      </c>
      <c r="I24" s="226"/>
      <c r="J24" s="225">
        <v>225</v>
      </c>
      <c r="K24" s="225">
        <v>232</v>
      </c>
      <c r="L24" s="225">
        <v>0</v>
      </c>
      <c r="M24" s="226"/>
      <c r="N24" s="215"/>
    </row>
    <row r="25" spans="1:14" x14ac:dyDescent="0.6">
      <c r="A25" s="211">
        <v>23</v>
      </c>
      <c r="B25" s="212" t="s">
        <v>473</v>
      </c>
      <c r="C25" s="213" t="s">
        <v>474</v>
      </c>
      <c r="D25" s="211" t="s">
        <v>384</v>
      </c>
      <c r="E25" s="211">
        <v>144.71</v>
      </c>
      <c r="F25" s="225">
        <v>0</v>
      </c>
      <c r="G25" s="225">
        <v>0</v>
      </c>
      <c r="H25" s="225">
        <v>0</v>
      </c>
      <c r="I25" s="226"/>
      <c r="J25" s="225">
        <v>0</v>
      </c>
      <c r="K25" s="225">
        <v>0</v>
      </c>
      <c r="L25" s="225">
        <v>0</v>
      </c>
      <c r="M25" s="226"/>
      <c r="N25" s="215"/>
    </row>
    <row r="27" spans="1:14" s="34" customFormat="1" ht="152.4" customHeight="1" x14ac:dyDescent="0.5">
      <c r="A27" s="261" t="s">
        <v>596</v>
      </c>
      <c r="B27" s="261"/>
      <c r="C27" s="261"/>
      <c r="D27" s="261"/>
      <c r="E27" s="261"/>
      <c r="F27" s="261"/>
      <c r="G27" s="261"/>
      <c r="H27" s="261"/>
      <c r="I27" s="261"/>
      <c r="J27" s="261"/>
    </row>
    <row r="29" spans="1:14" s="1" customFormat="1" ht="23.4" customHeight="1" x14ac:dyDescent="0.45">
      <c r="A29" s="264" t="s">
        <v>72</v>
      </c>
      <c r="B29" s="264"/>
      <c r="C29" s="264"/>
      <c r="D29" s="264"/>
      <c r="E29" s="264"/>
      <c r="F29" s="264"/>
      <c r="G29" s="264"/>
      <c r="H29" s="264"/>
      <c r="I29" s="264"/>
      <c r="J29" s="264"/>
    </row>
    <row r="30" spans="1:14" s="1" customFormat="1" ht="21" x14ac:dyDescent="0.45"/>
    <row r="31" spans="1:14" s="1" customFormat="1" ht="26.4" x14ac:dyDescent="0.45">
      <c r="A31" s="262" t="s">
        <v>115</v>
      </c>
      <c r="B31" s="262"/>
      <c r="C31" s="262"/>
      <c r="D31" s="262"/>
      <c r="E31" s="262"/>
      <c r="F31" s="262"/>
      <c r="G31" s="262"/>
      <c r="H31" s="262"/>
      <c r="I31" s="262"/>
      <c r="J31" s="262"/>
    </row>
    <row r="33" spans="1:16" ht="57" customHeight="1" x14ac:dyDescent="0.6">
      <c r="A33" s="349" t="s">
        <v>515</v>
      </c>
      <c r="B33" s="349"/>
      <c r="C33" s="349"/>
      <c r="D33" s="349"/>
      <c r="E33" s="349"/>
      <c r="F33" s="349"/>
      <c r="G33" s="349"/>
      <c r="H33" s="349"/>
      <c r="I33" s="349"/>
      <c r="J33" s="349"/>
      <c r="K33" s="349"/>
      <c r="L33" s="349"/>
      <c r="M33" s="349"/>
      <c r="N33" s="349"/>
      <c r="O33" s="201"/>
      <c r="P33" s="201"/>
    </row>
    <row r="34" spans="1:16" ht="57" customHeight="1" x14ac:dyDescent="0.6">
      <c r="A34" s="349" t="s">
        <v>516</v>
      </c>
      <c r="B34" s="349"/>
      <c r="C34" s="349"/>
      <c r="D34" s="349"/>
      <c r="E34" s="349"/>
      <c r="F34" s="349"/>
      <c r="G34" s="349"/>
      <c r="H34" s="349"/>
      <c r="I34" s="349"/>
      <c r="J34" s="349"/>
      <c r="K34" s="349"/>
      <c r="L34" s="349"/>
      <c r="M34" s="349"/>
      <c r="N34" s="349"/>
      <c r="O34" s="201"/>
      <c r="P34" s="201"/>
    </row>
    <row r="35" spans="1:16" ht="41.4" customHeight="1" x14ac:dyDescent="0.6">
      <c r="A35" s="350"/>
      <c r="B35" s="350"/>
      <c r="C35" s="350"/>
      <c r="D35" s="350"/>
      <c r="E35" s="350"/>
      <c r="F35" s="350"/>
      <c r="G35" s="350"/>
      <c r="H35" s="350"/>
      <c r="I35" s="350"/>
      <c r="J35" s="350"/>
      <c r="K35" s="350"/>
      <c r="L35" s="350"/>
      <c r="M35" s="350"/>
      <c r="N35" s="350"/>
      <c r="O35" s="201"/>
      <c r="P35" s="201"/>
    </row>
    <row r="36" spans="1:16" s="89" customFormat="1" ht="37.200000000000003" customHeight="1" x14ac:dyDescent="0.45">
      <c r="A36" s="348" t="s">
        <v>2</v>
      </c>
      <c r="B36" s="348" t="s">
        <v>428</v>
      </c>
      <c r="C36" s="348" t="s">
        <v>429</v>
      </c>
      <c r="D36" s="348" t="s">
        <v>427</v>
      </c>
      <c r="E36" s="348" t="s">
        <v>430</v>
      </c>
      <c r="F36" s="348" t="s">
        <v>431</v>
      </c>
      <c r="G36" s="348"/>
      <c r="H36" s="348"/>
      <c r="I36" s="348"/>
      <c r="J36" s="348" t="s">
        <v>432</v>
      </c>
      <c r="K36" s="348"/>
      <c r="L36" s="348"/>
      <c r="M36" s="348"/>
      <c r="N36" s="348" t="s">
        <v>39</v>
      </c>
    </row>
    <row r="37" spans="1:16" s="89" customFormat="1" ht="56.4" customHeight="1" x14ac:dyDescent="0.45">
      <c r="A37" s="348"/>
      <c r="B37" s="348"/>
      <c r="C37" s="348"/>
      <c r="D37" s="348"/>
      <c r="E37" s="348"/>
      <c r="F37" s="214" t="s">
        <v>433</v>
      </c>
      <c r="G37" s="214" t="s">
        <v>434</v>
      </c>
      <c r="H37" s="214" t="s">
        <v>435</v>
      </c>
      <c r="I37" s="214" t="s">
        <v>436</v>
      </c>
      <c r="J37" s="214" t="s">
        <v>433</v>
      </c>
      <c r="K37" s="214" t="s">
        <v>434</v>
      </c>
      <c r="L37" s="214" t="s">
        <v>435</v>
      </c>
      <c r="M37" s="214" t="s">
        <v>436</v>
      </c>
      <c r="N37" s="348"/>
    </row>
    <row r="38" spans="1:16" ht="33.6" x14ac:dyDescent="0.6">
      <c r="A38" s="211">
        <v>1</v>
      </c>
      <c r="B38" s="212" t="s">
        <v>437</v>
      </c>
      <c r="C38" s="213" t="s">
        <v>232</v>
      </c>
      <c r="D38" s="211" t="s">
        <v>384</v>
      </c>
      <c r="E38" s="211">
        <v>157.34</v>
      </c>
      <c r="F38" s="216">
        <v>205</v>
      </c>
      <c r="G38" s="216">
        <v>210</v>
      </c>
      <c r="H38" s="216">
        <v>215</v>
      </c>
      <c r="I38" s="217">
        <f t="shared" ref="I38:I60" si="0">MAX(F38:H38)</f>
        <v>215</v>
      </c>
      <c r="J38" s="216">
        <v>242</v>
      </c>
      <c r="K38" s="216">
        <v>247</v>
      </c>
      <c r="L38" s="216">
        <v>258</v>
      </c>
      <c r="M38" s="217">
        <f t="shared" ref="M38:M60" si="1">MAX(J38:L38)</f>
        <v>258</v>
      </c>
      <c r="N38" s="215">
        <f t="shared" ref="N38:N60" si="2">I38+M38</f>
        <v>473</v>
      </c>
    </row>
    <row r="39" spans="1:16" x14ac:dyDescent="0.6">
      <c r="A39" s="211">
        <v>2</v>
      </c>
      <c r="B39" s="212" t="s">
        <v>522</v>
      </c>
      <c r="C39" s="213" t="s">
        <v>439</v>
      </c>
      <c r="D39" s="211" t="s">
        <v>384</v>
      </c>
      <c r="E39" s="211">
        <v>143.66999999999999</v>
      </c>
      <c r="F39" s="216">
        <v>200</v>
      </c>
      <c r="G39" s="216">
        <v>207</v>
      </c>
      <c r="H39" s="216">
        <v>210</v>
      </c>
      <c r="I39" s="217">
        <f t="shared" si="0"/>
        <v>210</v>
      </c>
      <c r="J39" s="216">
        <v>236</v>
      </c>
      <c r="K39" s="216">
        <v>241</v>
      </c>
      <c r="L39" s="216">
        <v>241</v>
      </c>
      <c r="M39" s="217">
        <f t="shared" si="1"/>
        <v>241</v>
      </c>
      <c r="N39" s="215">
        <f t="shared" si="2"/>
        <v>451</v>
      </c>
    </row>
    <row r="40" spans="1:16" ht="33.6" x14ac:dyDescent="0.6">
      <c r="A40" s="211">
        <v>3</v>
      </c>
      <c r="B40" s="212" t="s">
        <v>523</v>
      </c>
      <c r="C40" s="213" t="s">
        <v>232</v>
      </c>
      <c r="D40" s="211" t="s">
        <v>384</v>
      </c>
      <c r="E40" s="211">
        <v>135.58000000000001</v>
      </c>
      <c r="F40" s="216">
        <v>197</v>
      </c>
      <c r="G40" s="216">
        <v>203</v>
      </c>
      <c r="H40" s="216">
        <v>207</v>
      </c>
      <c r="I40" s="217">
        <f t="shared" si="0"/>
        <v>207</v>
      </c>
      <c r="J40" s="216">
        <v>228</v>
      </c>
      <c r="K40" s="216">
        <v>235</v>
      </c>
      <c r="L40" s="216">
        <v>241</v>
      </c>
      <c r="M40" s="217">
        <f t="shared" si="1"/>
        <v>241</v>
      </c>
      <c r="N40" s="215">
        <f t="shared" si="2"/>
        <v>448</v>
      </c>
    </row>
    <row r="41" spans="1:16" x14ac:dyDescent="0.6">
      <c r="A41" s="211">
        <v>4</v>
      </c>
      <c r="B41" s="212" t="s">
        <v>524</v>
      </c>
      <c r="C41" s="213" t="s">
        <v>439</v>
      </c>
      <c r="D41" s="211" t="s">
        <v>384</v>
      </c>
      <c r="E41" s="211">
        <v>151.63999999999999</v>
      </c>
      <c r="F41" s="216">
        <v>186</v>
      </c>
      <c r="G41" s="216">
        <v>193</v>
      </c>
      <c r="H41" s="216">
        <v>195</v>
      </c>
      <c r="I41" s="217">
        <f t="shared" si="0"/>
        <v>195</v>
      </c>
      <c r="J41" s="216">
        <v>245</v>
      </c>
      <c r="K41" s="216">
        <v>0</v>
      </c>
      <c r="L41" s="216">
        <v>0</v>
      </c>
      <c r="M41" s="217">
        <f t="shared" si="1"/>
        <v>245</v>
      </c>
      <c r="N41" s="215">
        <f t="shared" si="2"/>
        <v>440</v>
      </c>
    </row>
    <row r="42" spans="1:16" x14ac:dyDescent="0.6">
      <c r="A42" s="211">
        <v>5</v>
      </c>
      <c r="B42" s="212" t="s">
        <v>525</v>
      </c>
      <c r="C42" s="213" t="s">
        <v>111</v>
      </c>
      <c r="D42" s="211" t="s">
        <v>384</v>
      </c>
      <c r="E42" s="211">
        <v>154.58000000000001</v>
      </c>
      <c r="F42" s="216">
        <v>190</v>
      </c>
      <c r="G42" s="216">
        <v>0</v>
      </c>
      <c r="H42" s="216">
        <v>195</v>
      </c>
      <c r="I42" s="217">
        <f t="shared" si="0"/>
        <v>195</v>
      </c>
      <c r="J42" s="216">
        <v>240</v>
      </c>
      <c r="K42" s="216">
        <v>0</v>
      </c>
      <c r="L42" s="216">
        <v>0</v>
      </c>
      <c r="M42" s="217">
        <f t="shared" si="1"/>
        <v>240</v>
      </c>
      <c r="N42" s="215">
        <f t="shared" si="2"/>
        <v>435</v>
      </c>
    </row>
    <row r="43" spans="1:16" x14ac:dyDescent="0.6">
      <c r="A43" s="211">
        <v>6</v>
      </c>
      <c r="B43" s="212" t="s">
        <v>526</v>
      </c>
      <c r="C43" s="213" t="s">
        <v>444</v>
      </c>
      <c r="D43" s="211" t="s">
        <v>385</v>
      </c>
      <c r="E43" s="211">
        <v>145.88</v>
      </c>
      <c r="F43" s="216">
        <v>185</v>
      </c>
      <c r="G43" s="216">
        <v>190</v>
      </c>
      <c r="H43" s="216">
        <v>195</v>
      </c>
      <c r="I43" s="217">
        <f t="shared" si="0"/>
        <v>195</v>
      </c>
      <c r="J43" s="216">
        <v>230</v>
      </c>
      <c r="K43" s="216">
        <v>0</v>
      </c>
      <c r="L43" s="216">
        <v>237</v>
      </c>
      <c r="M43" s="217">
        <f t="shared" si="1"/>
        <v>237</v>
      </c>
      <c r="N43" s="215">
        <f t="shared" si="2"/>
        <v>432</v>
      </c>
    </row>
    <row r="44" spans="1:16" x14ac:dyDescent="0.6">
      <c r="A44" s="211">
        <v>7</v>
      </c>
      <c r="B44" s="212" t="s">
        <v>527</v>
      </c>
      <c r="C44" s="213" t="s">
        <v>446</v>
      </c>
      <c r="D44" s="211" t="s">
        <v>384</v>
      </c>
      <c r="E44" s="211">
        <v>149.1</v>
      </c>
      <c r="F44" s="216">
        <v>0</v>
      </c>
      <c r="G44" s="216">
        <v>187</v>
      </c>
      <c r="H44" s="216">
        <v>0</v>
      </c>
      <c r="I44" s="217">
        <f t="shared" si="0"/>
        <v>187</v>
      </c>
      <c r="J44" s="216">
        <v>243</v>
      </c>
      <c r="K44" s="216">
        <v>0</v>
      </c>
      <c r="L44" s="216">
        <v>0</v>
      </c>
      <c r="M44" s="217">
        <f t="shared" si="1"/>
        <v>243</v>
      </c>
      <c r="N44" s="215">
        <f t="shared" si="2"/>
        <v>430</v>
      </c>
    </row>
    <row r="45" spans="1:16" x14ac:dyDescent="0.6">
      <c r="A45" s="211">
        <v>8</v>
      </c>
      <c r="B45" s="212" t="s">
        <v>528</v>
      </c>
      <c r="C45" s="213" t="s">
        <v>448</v>
      </c>
      <c r="D45" s="211" t="s">
        <v>384</v>
      </c>
      <c r="E45" s="211">
        <v>127.27</v>
      </c>
      <c r="F45" s="216">
        <v>185</v>
      </c>
      <c r="G45" s="216">
        <v>0</v>
      </c>
      <c r="H45" s="216">
        <v>0</v>
      </c>
      <c r="I45" s="217">
        <f t="shared" si="0"/>
        <v>185</v>
      </c>
      <c r="J45" s="216">
        <v>230</v>
      </c>
      <c r="K45" s="216">
        <v>240</v>
      </c>
      <c r="L45" s="216">
        <v>0</v>
      </c>
      <c r="M45" s="217">
        <f t="shared" si="1"/>
        <v>240</v>
      </c>
      <c r="N45" s="215">
        <f t="shared" si="2"/>
        <v>425</v>
      </c>
    </row>
    <row r="46" spans="1:16" x14ac:dyDescent="0.6">
      <c r="A46" s="211">
        <v>9</v>
      </c>
      <c r="B46" s="212" t="s">
        <v>529</v>
      </c>
      <c r="C46" s="213" t="s">
        <v>247</v>
      </c>
      <c r="D46" s="211" t="s">
        <v>384</v>
      </c>
      <c r="E46" s="211">
        <v>149.16999999999999</v>
      </c>
      <c r="F46" s="216">
        <v>188</v>
      </c>
      <c r="G46" s="216">
        <v>0</v>
      </c>
      <c r="H46" s="216">
        <v>0</v>
      </c>
      <c r="I46" s="217">
        <f t="shared" si="0"/>
        <v>188</v>
      </c>
      <c r="J46" s="216">
        <v>232</v>
      </c>
      <c r="K46" s="216">
        <v>0</v>
      </c>
      <c r="L46" s="216">
        <v>0</v>
      </c>
      <c r="M46" s="217">
        <f t="shared" si="1"/>
        <v>232</v>
      </c>
      <c r="N46" s="215">
        <f t="shared" si="2"/>
        <v>420</v>
      </c>
    </row>
    <row r="47" spans="1:16" x14ac:dyDescent="0.6">
      <c r="A47" s="211">
        <v>10</v>
      </c>
      <c r="B47" s="212" t="s">
        <v>530</v>
      </c>
      <c r="C47" s="213" t="s">
        <v>451</v>
      </c>
      <c r="D47" s="211" t="s">
        <v>385</v>
      </c>
      <c r="E47" s="211">
        <v>158.86000000000001</v>
      </c>
      <c r="F47" s="216">
        <v>182</v>
      </c>
      <c r="G47" s="216">
        <v>188</v>
      </c>
      <c r="H47" s="216">
        <v>193</v>
      </c>
      <c r="I47" s="217">
        <f t="shared" si="0"/>
        <v>193</v>
      </c>
      <c r="J47" s="216">
        <v>218</v>
      </c>
      <c r="K47" s="216">
        <v>227</v>
      </c>
      <c r="L47" s="216">
        <v>0</v>
      </c>
      <c r="M47" s="217">
        <f t="shared" si="1"/>
        <v>227</v>
      </c>
      <c r="N47" s="215">
        <f t="shared" si="2"/>
        <v>420</v>
      </c>
    </row>
    <row r="48" spans="1:16" x14ac:dyDescent="0.6">
      <c r="A48" s="211">
        <v>11</v>
      </c>
      <c r="B48" s="212" t="s">
        <v>531</v>
      </c>
      <c r="C48" s="213" t="s">
        <v>454</v>
      </c>
      <c r="D48" s="211" t="s">
        <v>385</v>
      </c>
      <c r="E48" s="211">
        <v>135.6</v>
      </c>
      <c r="F48" s="216">
        <v>180</v>
      </c>
      <c r="G48" s="216">
        <v>0</v>
      </c>
      <c r="H48" s="216">
        <v>187</v>
      </c>
      <c r="I48" s="217">
        <f t="shared" si="0"/>
        <v>187</v>
      </c>
      <c r="J48" s="216">
        <v>215</v>
      </c>
      <c r="K48" s="216">
        <v>220</v>
      </c>
      <c r="L48" s="216">
        <v>224</v>
      </c>
      <c r="M48" s="217">
        <f t="shared" si="1"/>
        <v>224</v>
      </c>
      <c r="N48" s="215">
        <f t="shared" si="2"/>
        <v>411</v>
      </c>
    </row>
    <row r="49" spans="1:14" x14ac:dyDescent="0.6">
      <c r="A49" s="211">
        <v>12</v>
      </c>
      <c r="B49" s="212" t="s">
        <v>452</v>
      </c>
      <c r="C49" s="213" t="s">
        <v>444</v>
      </c>
      <c r="D49" s="211" t="s">
        <v>385</v>
      </c>
      <c r="E49" s="211">
        <v>109.79</v>
      </c>
      <c r="F49" s="216">
        <v>170</v>
      </c>
      <c r="G49" s="216">
        <v>175</v>
      </c>
      <c r="H49" s="216">
        <v>179</v>
      </c>
      <c r="I49" s="217">
        <f t="shared" si="0"/>
        <v>179</v>
      </c>
      <c r="J49" s="216">
        <v>225</v>
      </c>
      <c r="K49" s="216">
        <v>232</v>
      </c>
      <c r="L49" s="216">
        <v>0</v>
      </c>
      <c r="M49" s="217">
        <f t="shared" si="1"/>
        <v>232</v>
      </c>
      <c r="N49" s="215">
        <f t="shared" si="2"/>
        <v>411</v>
      </c>
    </row>
    <row r="50" spans="1:14" x14ac:dyDescent="0.6">
      <c r="A50" s="211">
        <v>13</v>
      </c>
      <c r="B50" s="212" t="s">
        <v>532</v>
      </c>
      <c r="C50" s="213" t="s">
        <v>456</v>
      </c>
      <c r="D50" s="211" t="s">
        <v>385</v>
      </c>
      <c r="E50" s="211">
        <v>123.46</v>
      </c>
      <c r="F50" s="216">
        <v>180</v>
      </c>
      <c r="G50" s="216">
        <v>185</v>
      </c>
      <c r="H50" s="216">
        <v>190</v>
      </c>
      <c r="I50" s="217">
        <f t="shared" si="0"/>
        <v>190</v>
      </c>
      <c r="J50" s="216">
        <v>0</v>
      </c>
      <c r="K50" s="216">
        <v>211</v>
      </c>
      <c r="L50" s="216">
        <v>220</v>
      </c>
      <c r="M50" s="217">
        <f t="shared" si="1"/>
        <v>220</v>
      </c>
      <c r="N50" s="215">
        <f t="shared" si="2"/>
        <v>410</v>
      </c>
    </row>
    <row r="51" spans="1:14" x14ac:dyDescent="0.6">
      <c r="A51" s="211">
        <v>14</v>
      </c>
      <c r="B51" s="212" t="s">
        <v>533</v>
      </c>
      <c r="C51" s="213" t="s">
        <v>112</v>
      </c>
      <c r="D51" s="211" t="s">
        <v>385</v>
      </c>
      <c r="E51" s="211">
        <v>162.5</v>
      </c>
      <c r="F51" s="216">
        <v>171</v>
      </c>
      <c r="G51" s="216">
        <v>181</v>
      </c>
      <c r="H51" s="216">
        <v>184</v>
      </c>
      <c r="I51" s="217">
        <f t="shared" si="0"/>
        <v>184</v>
      </c>
      <c r="J51" s="216">
        <v>211</v>
      </c>
      <c r="K51" s="216">
        <v>221</v>
      </c>
      <c r="L51" s="216">
        <v>0</v>
      </c>
      <c r="M51" s="217">
        <f t="shared" si="1"/>
        <v>221</v>
      </c>
      <c r="N51" s="215">
        <f t="shared" si="2"/>
        <v>405</v>
      </c>
    </row>
    <row r="52" spans="1:14" x14ac:dyDescent="0.6">
      <c r="A52" s="211">
        <v>15</v>
      </c>
      <c r="B52" s="212" t="s">
        <v>534</v>
      </c>
      <c r="C52" s="213" t="s">
        <v>459</v>
      </c>
      <c r="D52" s="211" t="s">
        <v>385</v>
      </c>
      <c r="E52" s="211">
        <v>143.41999999999999</v>
      </c>
      <c r="F52" s="216">
        <v>180</v>
      </c>
      <c r="G52" s="216">
        <v>0</v>
      </c>
      <c r="H52" s="216">
        <v>0</v>
      </c>
      <c r="I52" s="217">
        <f t="shared" si="0"/>
        <v>180</v>
      </c>
      <c r="J52" s="216">
        <v>220</v>
      </c>
      <c r="K52" s="216">
        <v>0</v>
      </c>
      <c r="L52" s="216">
        <v>0</v>
      </c>
      <c r="M52" s="217">
        <f t="shared" si="1"/>
        <v>220</v>
      </c>
      <c r="N52" s="215">
        <f t="shared" si="2"/>
        <v>400</v>
      </c>
    </row>
    <row r="53" spans="1:14" x14ac:dyDescent="0.6">
      <c r="A53" s="211">
        <v>16</v>
      </c>
      <c r="B53" s="212" t="s">
        <v>535</v>
      </c>
      <c r="C53" s="213" t="s">
        <v>247</v>
      </c>
      <c r="D53" s="211" t="s">
        <v>385</v>
      </c>
      <c r="E53" s="211">
        <v>138.31</v>
      </c>
      <c r="F53" s="216">
        <v>180</v>
      </c>
      <c r="G53" s="216">
        <v>0</v>
      </c>
      <c r="H53" s="216">
        <v>0</v>
      </c>
      <c r="I53" s="217">
        <f t="shared" si="0"/>
        <v>180</v>
      </c>
      <c r="J53" s="216">
        <v>207</v>
      </c>
      <c r="K53" s="216">
        <v>215</v>
      </c>
      <c r="L53" s="216">
        <v>0</v>
      </c>
      <c r="M53" s="217">
        <f t="shared" si="1"/>
        <v>215</v>
      </c>
      <c r="N53" s="215">
        <f t="shared" si="2"/>
        <v>395</v>
      </c>
    </row>
    <row r="54" spans="1:14" x14ac:dyDescent="0.6">
      <c r="A54" s="211">
        <v>17</v>
      </c>
      <c r="B54" s="212" t="s">
        <v>536</v>
      </c>
      <c r="C54" s="213" t="s">
        <v>462</v>
      </c>
      <c r="D54" s="211" t="s">
        <v>385</v>
      </c>
      <c r="E54" s="211">
        <v>129.54</v>
      </c>
      <c r="F54" s="216">
        <v>160</v>
      </c>
      <c r="G54" s="216">
        <v>165</v>
      </c>
      <c r="H54" s="216">
        <v>0</v>
      </c>
      <c r="I54" s="217">
        <f t="shared" si="0"/>
        <v>165</v>
      </c>
      <c r="J54" s="216">
        <v>200</v>
      </c>
      <c r="K54" s="216">
        <v>0</v>
      </c>
      <c r="L54" s="216">
        <v>207</v>
      </c>
      <c r="M54" s="217">
        <f t="shared" si="1"/>
        <v>207</v>
      </c>
      <c r="N54" s="215">
        <f t="shared" si="2"/>
        <v>372</v>
      </c>
    </row>
    <row r="55" spans="1:14" x14ac:dyDescent="0.6">
      <c r="A55" s="211">
        <v>18</v>
      </c>
      <c r="B55" s="212" t="s">
        <v>537</v>
      </c>
      <c r="C55" s="213" t="s">
        <v>464</v>
      </c>
      <c r="D55" s="211" t="s">
        <v>385</v>
      </c>
      <c r="E55" s="211">
        <v>118.64</v>
      </c>
      <c r="F55" s="216">
        <v>160</v>
      </c>
      <c r="G55" s="216">
        <v>165</v>
      </c>
      <c r="H55" s="216">
        <v>0</v>
      </c>
      <c r="I55" s="217">
        <f t="shared" si="0"/>
        <v>165</v>
      </c>
      <c r="J55" s="216">
        <v>0</v>
      </c>
      <c r="K55" s="216">
        <v>200</v>
      </c>
      <c r="L55" s="216">
        <v>206</v>
      </c>
      <c r="M55" s="217">
        <f t="shared" si="1"/>
        <v>206</v>
      </c>
      <c r="N55" s="215">
        <f t="shared" si="2"/>
        <v>371</v>
      </c>
    </row>
    <row r="56" spans="1:14" x14ac:dyDescent="0.6">
      <c r="A56" s="211">
        <v>19</v>
      </c>
      <c r="B56" s="212" t="s">
        <v>538</v>
      </c>
      <c r="C56" s="213" t="s">
        <v>466</v>
      </c>
      <c r="D56" s="211" t="s">
        <v>385</v>
      </c>
      <c r="E56" s="211">
        <v>129.75</v>
      </c>
      <c r="F56" s="216">
        <v>170</v>
      </c>
      <c r="G56" s="216">
        <v>0</v>
      </c>
      <c r="H56" s="216">
        <v>0</v>
      </c>
      <c r="I56" s="217">
        <f t="shared" si="0"/>
        <v>170</v>
      </c>
      <c r="J56" s="216">
        <v>190</v>
      </c>
      <c r="K56" s="216">
        <v>195</v>
      </c>
      <c r="L56" s="216">
        <v>0</v>
      </c>
      <c r="M56" s="217">
        <f t="shared" si="1"/>
        <v>195</v>
      </c>
      <c r="N56" s="215">
        <f t="shared" si="2"/>
        <v>365</v>
      </c>
    </row>
    <row r="57" spans="1:14" x14ac:dyDescent="0.6">
      <c r="A57" s="211">
        <v>20</v>
      </c>
      <c r="B57" s="212" t="s">
        <v>540</v>
      </c>
      <c r="C57" s="213" t="s">
        <v>468</v>
      </c>
      <c r="D57" s="211" t="s">
        <v>384</v>
      </c>
      <c r="E57" s="211">
        <v>169.79</v>
      </c>
      <c r="F57" s="216">
        <v>206</v>
      </c>
      <c r="G57" s="216">
        <v>211</v>
      </c>
      <c r="H57" s="216">
        <v>216</v>
      </c>
      <c r="I57" s="217">
        <f t="shared" si="0"/>
        <v>216</v>
      </c>
      <c r="J57" s="216">
        <v>0</v>
      </c>
      <c r="K57" s="216">
        <v>0</v>
      </c>
      <c r="L57" s="216">
        <v>0</v>
      </c>
      <c r="M57" s="217">
        <f t="shared" si="1"/>
        <v>0</v>
      </c>
      <c r="N57" s="215">
        <f t="shared" si="2"/>
        <v>216</v>
      </c>
    </row>
    <row r="58" spans="1:14" x14ac:dyDescent="0.6">
      <c r="A58" s="211">
        <v>21</v>
      </c>
      <c r="B58" s="212" t="s">
        <v>539</v>
      </c>
      <c r="C58" s="213" t="s">
        <v>472</v>
      </c>
      <c r="D58" s="211" t="s">
        <v>384</v>
      </c>
      <c r="E58" s="211">
        <v>143.88</v>
      </c>
      <c r="F58" s="216">
        <v>185</v>
      </c>
      <c r="G58" s="216">
        <v>190</v>
      </c>
      <c r="H58" s="216">
        <v>0</v>
      </c>
      <c r="I58" s="217">
        <f t="shared" si="0"/>
        <v>190</v>
      </c>
      <c r="J58" s="216">
        <v>0</v>
      </c>
      <c r="K58" s="216">
        <v>0</v>
      </c>
      <c r="L58" s="216">
        <v>0</v>
      </c>
      <c r="M58" s="217">
        <f t="shared" si="1"/>
        <v>0</v>
      </c>
      <c r="N58" s="215">
        <f t="shared" si="2"/>
        <v>190</v>
      </c>
    </row>
    <row r="59" spans="1:14" x14ac:dyDescent="0.6">
      <c r="A59" s="211">
        <v>22</v>
      </c>
      <c r="B59" s="212" t="s">
        <v>541</v>
      </c>
      <c r="C59" s="213" t="s">
        <v>470</v>
      </c>
      <c r="D59" s="211" t="s">
        <v>385</v>
      </c>
      <c r="E59" s="211">
        <v>151.66</v>
      </c>
      <c r="F59" s="216">
        <v>185</v>
      </c>
      <c r="G59" s="216">
        <v>0</v>
      </c>
      <c r="H59" s="216">
        <v>0</v>
      </c>
      <c r="I59" s="217">
        <f t="shared" si="0"/>
        <v>185</v>
      </c>
      <c r="J59" s="216">
        <v>0</v>
      </c>
      <c r="K59" s="216">
        <v>0</v>
      </c>
      <c r="L59" s="216">
        <v>0</v>
      </c>
      <c r="M59" s="217">
        <f t="shared" si="1"/>
        <v>0</v>
      </c>
      <c r="N59" s="215">
        <f t="shared" si="2"/>
        <v>185</v>
      </c>
    </row>
    <row r="60" spans="1:14" x14ac:dyDescent="0.6">
      <c r="A60" s="211">
        <v>23</v>
      </c>
      <c r="B60" s="212" t="s">
        <v>473</v>
      </c>
      <c r="C60" s="213" t="s">
        <v>474</v>
      </c>
      <c r="D60" s="211" t="s">
        <v>384</v>
      </c>
      <c r="E60" s="211">
        <v>144.71</v>
      </c>
      <c r="F60" s="216">
        <v>0</v>
      </c>
      <c r="G60" s="216">
        <v>0</v>
      </c>
      <c r="H60" s="216">
        <v>0</v>
      </c>
      <c r="I60" s="217">
        <f t="shared" si="0"/>
        <v>0</v>
      </c>
      <c r="J60" s="216">
        <v>0</v>
      </c>
      <c r="K60" s="216">
        <v>0</v>
      </c>
      <c r="L60" s="216">
        <v>0</v>
      </c>
      <c r="M60" s="217">
        <f t="shared" si="1"/>
        <v>0</v>
      </c>
      <c r="N60" s="215">
        <f t="shared" si="2"/>
        <v>0</v>
      </c>
    </row>
    <row r="62" spans="1:14" x14ac:dyDescent="0.6">
      <c r="C62" s="347" t="s">
        <v>517</v>
      </c>
      <c r="D62" s="347"/>
      <c r="E62" s="347"/>
      <c r="F62" s="258">
        <f>MAX(F38:H60)</f>
        <v>216</v>
      </c>
    </row>
    <row r="63" spans="1:14" x14ac:dyDescent="0.6">
      <c r="C63" s="347" t="s">
        <v>518</v>
      </c>
      <c r="D63" s="347"/>
      <c r="E63" s="347"/>
      <c r="F63" s="258">
        <f>MAX(J38:L60)</f>
        <v>258</v>
      </c>
    </row>
    <row r="64" spans="1:14" x14ac:dyDescent="0.6">
      <c r="C64" s="347" t="s">
        <v>519</v>
      </c>
      <c r="D64" s="347"/>
      <c r="E64" s="347"/>
      <c r="F64" s="258">
        <f>AVERAGE(E38:E60)</f>
        <v>142.35391304347826</v>
      </c>
    </row>
  </sheetData>
  <mergeCells count="25">
    <mergeCell ref="A33:N33"/>
    <mergeCell ref="A34:N34"/>
    <mergeCell ref="A35:N35"/>
    <mergeCell ref="A36:A37"/>
    <mergeCell ref="B36:B37"/>
    <mergeCell ref="C36:C37"/>
    <mergeCell ref="D36:D37"/>
    <mergeCell ref="E36:E37"/>
    <mergeCell ref="F36:I36"/>
    <mergeCell ref="C63:E63"/>
    <mergeCell ref="C64:E64"/>
    <mergeCell ref="J36:M36"/>
    <mergeCell ref="N36:N37"/>
    <mergeCell ref="C62:E62"/>
    <mergeCell ref="A29:J29"/>
    <mergeCell ref="A31:J31"/>
    <mergeCell ref="F1:I1"/>
    <mergeCell ref="J1:M1"/>
    <mergeCell ref="N1:N2"/>
    <mergeCell ref="A27:J27"/>
    <mergeCell ref="A1:A2"/>
    <mergeCell ref="B1:B2"/>
    <mergeCell ref="C1:C2"/>
    <mergeCell ref="D1:D2"/>
    <mergeCell ref="E1:E2"/>
  </mergeCells>
  <conditionalFormatting sqref="N38:N60">
    <cfRule type="cellIs" dxfId="1" priority="3" operator="lessThan">
      <formula>400</formula>
    </cfRule>
  </conditionalFormatting>
  <conditionalFormatting sqref="C38:C60">
    <cfRule type="duplicateValues" dxfId="0" priority="1"/>
  </conditionalFormatting>
  <hyperlinks>
    <hyperlink ref="A29:C29" location="სარჩევი!A1" display="სარჩევში დაბრუნება"/>
  </hyperlinks>
  <pageMargins left="0.7" right="0.7" top="0.75" bottom="0.75" header="0.3" footer="0.3"/>
  <pageSetup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activeCell="A17" sqref="A17:G17"/>
    </sheetView>
  </sheetViews>
  <sheetFormatPr defaultRowHeight="16.8" x14ac:dyDescent="0.45"/>
  <cols>
    <col min="1" max="3" width="15.21875" customWidth="1"/>
    <col min="4" max="4" width="15.6640625" customWidth="1"/>
    <col min="5" max="5" width="21" customWidth="1"/>
    <col min="7" max="7" width="12.33203125" customWidth="1"/>
  </cols>
  <sheetData>
    <row r="1" spans="1:7" s="205" customFormat="1" ht="57.6" customHeight="1" x14ac:dyDescent="0.45">
      <c r="A1" s="227" t="s">
        <v>475</v>
      </c>
      <c r="B1" s="227" t="s">
        <v>520</v>
      </c>
      <c r="C1" s="227" t="s">
        <v>476</v>
      </c>
      <c r="D1" s="227" t="s">
        <v>477</v>
      </c>
      <c r="E1" s="227" t="s">
        <v>543</v>
      </c>
      <c r="G1" s="222" t="s">
        <v>521</v>
      </c>
    </row>
    <row r="2" spans="1:7" ht="20.399999999999999" customHeight="1" x14ac:dyDescent="0.45">
      <c r="A2" s="248" t="s">
        <v>478</v>
      </c>
      <c r="B2" s="249">
        <v>8000</v>
      </c>
      <c r="C2" s="241">
        <v>6.9</v>
      </c>
      <c r="D2" s="241">
        <v>40</v>
      </c>
      <c r="E2" s="250"/>
      <c r="G2">
        <v>100</v>
      </c>
    </row>
    <row r="3" spans="1:7" x14ac:dyDescent="0.45">
      <c r="A3" s="248" t="s">
        <v>479</v>
      </c>
      <c r="B3" s="249">
        <v>620</v>
      </c>
      <c r="C3" s="241">
        <v>2.5</v>
      </c>
      <c r="D3" s="241">
        <v>35</v>
      </c>
      <c r="E3" s="250"/>
    </row>
    <row r="4" spans="1:7" x14ac:dyDescent="0.45">
      <c r="A4" s="248" t="s">
        <v>545</v>
      </c>
      <c r="B4" s="249">
        <v>382</v>
      </c>
      <c r="C4" s="241">
        <v>1.4</v>
      </c>
      <c r="D4" s="241">
        <v>72.400000000000006</v>
      </c>
      <c r="E4" s="250"/>
    </row>
    <row r="5" spans="1:7" x14ac:dyDescent="0.45">
      <c r="A5" s="248" t="s">
        <v>480</v>
      </c>
      <c r="B5" s="249">
        <v>1700</v>
      </c>
      <c r="C5" s="241">
        <v>5.2</v>
      </c>
      <c r="D5" s="241">
        <v>52</v>
      </c>
      <c r="E5" s="250"/>
    </row>
    <row r="6" spans="1:7" x14ac:dyDescent="0.45">
      <c r="A6" s="248" t="s">
        <v>481</v>
      </c>
      <c r="B6" s="249">
        <v>200</v>
      </c>
      <c r="C6" s="241">
        <v>2.8</v>
      </c>
      <c r="D6" s="241">
        <v>80</v>
      </c>
      <c r="E6" s="250"/>
    </row>
    <row r="7" spans="1:7" x14ac:dyDescent="0.45">
      <c r="A7" s="248" t="s">
        <v>482</v>
      </c>
      <c r="B7" s="249">
        <v>600</v>
      </c>
      <c r="C7" s="241">
        <v>2</v>
      </c>
      <c r="D7" s="241">
        <v>88</v>
      </c>
      <c r="E7" s="250"/>
    </row>
    <row r="8" spans="1:7" x14ac:dyDescent="0.45">
      <c r="A8" s="248" t="s">
        <v>483</v>
      </c>
      <c r="B8" s="249">
        <v>20</v>
      </c>
      <c r="C8" s="241">
        <v>0.8</v>
      </c>
      <c r="D8" s="241">
        <v>65</v>
      </c>
      <c r="E8" s="250"/>
    </row>
    <row r="9" spans="1:7" x14ac:dyDescent="0.45">
      <c r="A9" s="248" t="s">
        <v>484</v>
      </c>
      <c r="B9" s="249">
        <v>2</v>
      </c>
      <c r="C9" s="241">
        <v>0.45</v>
      </c>
      <c r="D9" s="241">
        <v>48</v>
      </c>
      <c r="E9" s="250"/>
    </row>
    <row r="10" spans="1:7" x14ac:dyDescent="0.45">
      <c r="A10" s="248" t="s">
        <v>544</v>
      </c>
      <c r="B10" s="249">
        <v>80</v>
      </c>
      <c r="C10" s="241">
        <v>2</v>
      </c>
      <c r="D10" s="241">
        <v>70</v>
      </c>
      <c r="E10" s="250"/>
    </row>
    <row r="11" spans="1:7" x14ac:dyDescent="0.45">
      <c r="A11" s="248" t="s">
        <v>546</v>
      </c>
      <c r="B11" s="249">
        <v>50</v>
      </c>
      <c r="C11" s="241">
        <v>1.3</v>
      </c>
      <c r="D11" s="241">
        <v>64</v>
      </c>
      <c r="E11" s="250"/>
    </row>
    <row r="12" spans="1:7" x14ac:dyDescent="0.45">
      <c r="A12" s="248" t="s">
        <v>485</v>
      </c>
      <c r="B12" s="250">
        <v>5.8</v>
      </c>
      <c r="C12" s="241">
        <v>1</v>
      </c>
      <c r="D12" s="241">
        <v>67.599999999999994</v>
      </c>
      <c r="E12" s="250"/>
    </row>
    <row r="13" spans="1:7" x14ac:dyDescent="0.45">
      <c r="A13" s="248" t="s">
        <v>486</v>
      </c>
      <c r="B13" s="249">
        <v>328</v>
      </c>
      <c r="C13" s="241">
        <v>2.2000000000000002</v>
      </c>
      <c r="D13" s="241">
        <v>64.400000000000006</v>
      </c>
      <c r="E13" s="250"/>
    </row>
    <row r="15" spans="1:7" s="34" customFormat="1" ht="99.75" customHeight="1" x14ac:dyDescent="0.5">
      <c r="A15" s="261" t="s">
        <v>597</v>
      </c>
      <c r="B15" s="261"/>
      <c r="C15" s="261"/>
      <c r="D15" s="261"/>
      <c r="E15" s="261"/>
      <c r="F15" s="261"/>
      <c r="G15" s="261"/>
    </row>
    <row r="16" spans="1:7" s="34" customFormat="1" ht="18.600000000000001" x14ac:dyDescent="0.5"/>
    <row r="17" spans="1:7" s="1" customFormat="1" ht="23.4" customHeight="1" x14ac:dyDescent="0.45">
      <c r="A17" s="264" t="s">
        <v>72</v>
      </c>
      <c r="B17" s="264"/>
      <c r="C17" s="264"/>
      <c r="D17" s="264"/>
      <c r="E17" s="264"/>
      <c r="F17" s="264"/>
      <c r="G17" s="264"/>
    </row>
    <row r="18" spans="1:7" s="1" customFormat="1" ht="21" x14ac:dyDescent="0.45"/>
    <row r="19" spans="1:7" s="1" customFormat="1" ht="26.4" x14ac:dyDescent="0.45">
      <c r="A19" s="262" t="s">
        <v>115</v>
      </c>
      <c r="B19" s="262"/>
      <c r="C19" s="262"/>
      <c r="D19" s="262"/>
      <c r="E19" s="262"/>
      <c r="F19" s="262"/>
      <c r="G19" s="262"/>
    </row>
    <row r="21" spans="1:7" ht="83.4" customHeight="1" x14ac:dyDescent="0.45">
      <c r="A21" s="351" t="s">
        <v>542</v>
      </c>
      <c r="B21" s="351"/>
      <c r="C21" s="351"/>
      <c r="D21" s="351"/>
      <c r="E21" s="351"/>
    </row>
    <row r="22" spans="1:7" s="205" customFormat="1" ht="57" customHeight="1" x14ac:dyDescent="0.45">
      <c r="A22" s="204" t="s">
        <v>475</v>
      </c>
      <c r="B22" s="204" t="s">
        <v>520</v>
      </c>
      <c r="C22" s="204" t="s">
        <v>476</v>
      </c>
      <c r="D22" s="204" t="s">
        <v>477</v>
      </c>
      <c r="E22" s="204" t="s">
        <v>543</v>
      </c>
      <c r="G22" s="222" t="s">
        <v>521</v>
      </c>
    </row>
    <row r="23" spans="1:7" ht="20.399999999999999" customHeight="1" x14ac:dyDescent="0.45">
      <c r="A23" s="169" t="s">
        <v>478</v>
      </c>
      <c r="B23" s="221">
        <v>8000</v>
      </c>
      <c r="C23" s="12">
        <v>6.9</v>
      </c>
      <c r="D23" s="12">
        <v>40</v>
      </c>
      <c r="E23" s="144">
        <f t="shared" ref="E23:E34" si="0">G$23/D23</f>
        <v>2.5</v>
      </c>
      <c r="G23">
        <v>100</v>
      </c>
    </row>
    <row r="24" spans="1:7" x14ac:dyDescent="0.45">
      <c r="A24" s="169" t="s">
        <v>479</v>
      </c>
      <c r="B24" s="221">
        <v>620</v>
      </c>
      <c r="C24" s="12">
        <v>2.5</v>
      </c>
      <c r="D24" s="12">
        <v>35</v>
      </c>
      <c r="E24" s="144">
        <f t="shared" si="0"/>
        <v>2.8571428571428572</v>
      </c>
    </row>
    <row r="25" spans="1:7" x14ac:dyDescent="0.45">
      <c r="A25" s="169" t="s">
        <v>545</v>
      </c>
      <c r="B25" s="221">
        <v>382</v>
      </c>
      <c r="C25" s="12">
        <v>1.4</v>
      </c>
      <c r="D25" s="12">
        <v>72.400000000000006</v>
      </c>
      <c r="E25" s="144">
        <f t="shared" si="0"/>
        <v>1.3812154696132595</v>
      </c>
    </row>
    <row r="26" spans="1:7" x14ac:dyDescent="0.45">
      <c r="A26" s="169" t="s">
        <v>480</v>
      </c>
      <c r="B26" s="221">
        <v>1700</v>
      </c>
      <c r="C26" s="12">
        <v>5.2</v>
      </c>
      <c r="D26" s="12">
        <v>52</v>
      </c>
      <c r="E26" s="144">
        <f t="shared" si="0"/>
        <v>1.9230769230769231</v>
      </c>
    </row>
    <row r="27" spans="1:7" x14ac:dyDescent="0.45">
      <c r="A27" s="169" t="s">
        <v>481</v>
      </c>
      <c r="B27" s="221">
        <v>200</v>
      </c>
      <c r="C27" s="12">
        <v>2.8</v>
      </c>
      <c r="D27" s="12">
        <v>80</v>
      </c>
      <c r="E27" s="144">
        <f t="shared" si="0"/>
        <v>1.25</v>
      </c>
    </row>
    <row r="28" spans="1:7" x14ac:dyDescent="0.45">
      <c r="A28" s="169" t="s">
        <v>482</v>
      </c>
      <c r="B28" s="221">
        <v>600</v>
      </c>
      <c r="C28" s="12">
        <v>2</v>
      </c>
      <c r="D28" s="12">
        <v>88</v>
      </c>
      <c r="E28" s="144">
        <f t="shared" si="0"/>
        <v>1.1363636363636365</v>
      </c>
    </row>
    <row r="29" spans="1:7" x14ac:dyDescent="0.45">
      <c r="A29" s="169" t="s">
        <v>483</v>
      </c>
      <c r="B29" s="221">
        <v>20</v>
      </c>
      <c r="C29" s="12">
        <v>0.8</v>
      </c>
      <c r="D29" s="12">
        <v>65</v>
      </c>
      <c r="E29" s="144">
        <f t="shared" si="0"/>
        <v>1.5384615384615385</v>
      </c>
    </row>
    <row r="30" spans="1:7" x14ac:dyDescent="0.45">
      <c r="A30" s="169" t="s">
        <v>484</v>
      </c>
      <c r="B30" s="221">
        <v>2</v>
      </c>
      <c r="C30" s="12">
        <v>0.45</v>
      </c>
      <c r="D30" s="12">
        <v>48</v>
      </c>
      <c r="E30" s="144">
        <f t="shared" si="0"/>
        <v>2.0833333333333335</v>
      </c>
    </row>
    <row r="31" spans="1:7" x14ac:dyDescent="0.45">
      <c r="A31" s="169" t="s">
        <v>544</v>
      </c>
      <c r="B31" s="221">
        <v>80</v>
      </c>
      <c r="C31" s="12">
        <v>2</v>
      </c>
      <c r="D31" s="12">
        <v>70</v>
      </c>
      <c r="E31" s="144">
        <f t="shared" si="0"/>
        <v>1.4285714285714286</v>
      </c>
    </row>
    <row r="32" spans="1:7" x14ac:dyDescent="0.45">
      <c r="A32" s="169" t="s">
        <v>546</v>
      </c>
      <c r="B32" s="221">
        <v>50</v>
      </c>
      <c r="C32" s="12">
        <v>1.3</v>
      </c>
      <c r="D32" s="12">
        <v>64</v>
      </c>
      <c r="E32" s="144">
        <f t="shared" si="0"/>
        <v>1.5625</v>
      </c>
    </row>
    <row r="33" spans="1:5" x14ac:dyDescent="0.45">
      <c r="A33" s="169" t="s">
        <v>485</v>
      </c>
      <c r="B33" s="144">
        <v>5.8</v>
      </c>
      <c r="C33" s="12">
        <v>1</v>
      </c>
      <c r="D33" s="12">
        <v>67.599999999999994</v>
      </c>
      <c r="E33" s="144">
        <f t="shared" si="0"/>
        <v>1.4792899408284026</v>
      </c>
    </row>
    <row r="34" spans="1:5" x14ac:dyDescent="0.45">
      <c r="A34" s="169" t="s">
        <v>486</v>
      </c>
      <c r="B34" s="221">
        <v>328</v>
      </c>
      <c r="C34" s="12">
        <v>2.2000000000000002</v>
      </c>
      <c r="D34" s="12">
        <v>64.400000000000006</v>
      </c>
      <c r="E34" s="144">
        <f t="shared" si="0"/>
        <v>1.5527950310559004</v>
      </c>
    </row>
    <row r="37" spans="1:5" ht="18.600000000000001" x14ac:dyDescent="0.5">
      <c r="C37" s="206"/>
      <c r="D37" s="18"/>
    </row>
    <row r="38" spans="1:5" x14ac:dyDescent="0.45">
      <c r="C38" s="206"/>
    </row>
    <row r="39" spans="1:5" x14ac:dyDescent="0.45">
      <c r="C39" s="206"/>
    </row>
  </sheetData>
  <mergeCells count="4">
    <mergeCell ref="A21:E21"/>
    <mergeCell ref="A15:G15"/>
    <mergeCell ref="A19:G19"/>
    <mergeCell ref="A17:G17"/>
  </mergeCells>
  <hyperlinks>
    <hyperlink ref="A17:C17" location="სარჩევი!A1" display="სარჩევში დაბრუნება"/>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112"/>
  <dimension ref="A1:Q35"/>
  <sheetViews>
    <sheetView topLeftCell="A6" zoomScaleNormal="100" workbookViewId="0">
      <selection activeCell="Q16" sqref="Q16"/>
    </sheetView>
  </sheetViews>
  <sheetFormatPr defaultRowHeight="16.8" x14ac:dyDescent="0.45"/>
  <cols>
    <col min="1" max="15" width="6.6640625" style="47" customWidth="1"/>
    <col min="16" max="16" width="8.88671875" style="47"/>
    <col min="17" max="17" width="50" style="47" customWidth="1"/>
    <col min="18" max="203" width="8.88671875" style="47"/>
    <col min="204" max="204" width="2.33203125" style="47" customWidth="1"/>
    <col min="205" max="205" width="3.33203125" style="47" customWidth="1"/>
    <col min="206" max="218" width="6.6640625" style="47" customWidth="1"/>
    <col min="219" max="219" width="3.33203125" style="47" customWidth="1"/>
    <col min="220" max="220" width="1.88671875" style="47" customWidth="1"/>
    <col min="221" max="221" width="32" style="47" customWidth="1"/>
    <col min="222" max="235" width="3.33203125" style="47" customWidth="1"/>
    <col min="236" max="459" width="8.88671875" style="47"/>
    <col min="460" max="460" width="2.33203125" style="47" customWidth="1"/>
    <col min="461" max="461" width="3.33203125" style="47" customWidth="1"/>
    <col min="462" max="474" width="6.6640625" style="47" customWidth="1"/>
    <col min="475" max="475" width="3.33203125" style="47" customWidth="1"/>
    <col min="476" max="476" width="1.88671875" style="47" customWidth="1"/>
    <col min="477" max="477" width="32" style="47" customWidth="1"/>
    <col min="478" max="491" width="3.33203125" style="47" customWidth="1"/>
    <col min="492" max="715" width="8.88671875" style="47"/>
    <col min="716" max="716" width="2.33203125" style="47" customWidth="1"/>
    <col min="717" max="717" width="3.33203125" style="47" customWidth="1"/>
    <col min="718" max="730" width="6.6640625" style="47" customWidth="1"/>
    <col min="731" max="731" width="3.33203125" style="47" customWidth="1"/>
    <col min="732" max="732" width="1.88671875" style="47" customWidth="1"/>
    <col min="733" max="733" width="32" style="47" customWidth="1"/>
    <col min="734" max="747" width="3.33203125" style="47" customWidth="1"/>
    <col min="748" max="971" width="8.88671875" style="47"/>
    <col min="972" max="972" width="2.33203125" style="47" customWidth="1"/>
    <col min="973" max="973" width="3.33203125" style="47" customWidth="1"/>
    <col min="974" max="986" width="6.6640625" style="47" customWidth="1"/>
    <col min="987" max="987" width="3.33203125" style="47" customWidth="1"/>
    <col min="988" max="988" width="1.88671875" style="47" customWidth="1"/>
    <col min="989" max="989" width="32" style="47" customWidth="1"/>
    <col min="990" max="1003" width="3.33203125" style="47" customWidth="1"/>
    <col min="1004" max="1227" width="8.88671875" style="47"/>
    <col min="1228" max="1228" width="2.33203125" style="47" customWidth="1"/>
    <col min="1229" max="1229" width="3.33203125" style="47" customWidth="1"/>
    <col min="1230" max="1242" width="6.6640625" style="47" customWidth="1"/>
    <col min="1243" max="1243" width="3.33203125" style="47" customWidth="1"/>
    <col min="1244" max="1244" width="1.88671875" style="47" customWidth="1"/>
    <col min="1245" max="1245" width="32" style="47" customWidth="1"/>
    <col min="1246" max="1259" width="3.33203125" style="47" customWidth="1"/>
    <col min="1260" max="1483" width="8.88671875" style="47"/>
    <col min="1484" max="1484" width="2.33203125" style="47" customWidth="1"/>
    <col min="1485" max="1485" width="3.33203125" style="47" customWidth="1"/>
    <col min="1486" max="1498" width="6.6640625" style="47" customWidth="1"/>
    <col min="1499" max="1499" width="3.33203125" style="47" customWidth="1"/>
    <col min="1500" max="1500" width="1.88671875" style="47" customWidth="1"/>
    <col min="1501" max="1501" width="32" style="47" customWidth="1"/>
    <col min="1502" max="1515" width="3.33203125" style="47" customWidth="1"/>
    <col min="1516" max="1739" width="8.88671875" style="47"/>
    <col min="1740" max="1740" width="2.33203125" style="47" customWidth="1"/>
    <col min="1741" max="1741" width="3.33203125" style="47" customWidth="1"/>
    <col min="1742" max="1754" width="6.6640625" style="47" customWidth="1"/>
    <col min="1755" max="1755" width="3.33203125" style="47" customWidth="1"/>
    <col min="1756" max="1756" width="1.88671875" style="47" customWidth="1"/>
    <col min="1757" max="1757" width="32" style="47" customWidth="1"/>
    <col min="1758" max="1771" width="3.33203125" style="47" customWidth="1"/>
    <col min="1772" max="1995" width="8.88671875" style="47"/>
    <col min="1996" max="1996" width="2.33203125" style="47" customWidth="1"/>
    <col min="1997" max="1997" width="3.33203125" style="47" customWidth="1"/>
    <col min="1998" max="2010" width="6.6640625" style="47" customWidth="1"/>
    <col min="2011" max="2011" width="3.33203125" style="47" customWidth="1"/>
    <col min="2012" max="2012" width="1.88671875" style="47" customWidth="1"/>
    <col min="2013" max="2013" width="32" style="47" customWidth="1"/>
    <col min="2014" max="2027" width="3.33203125" style="47" customWidth="1"/>
    <col min="2028" max="2251" width="8.88671875" style="47"/>
    <col min="2252" max="2252" width="2.33203125" style="47" customWidth="1"/>
    <col min="2253" max="2253" width="3.33203125" style="47" customWidth="1"/>
    <col min="2254" max="2266" width="6.6640625" style="47" customWidth="1"/>
    <col min="2267" max="2267" width="3.33203125" style="47" customWidth="1"/>
    <col min="2268" max="2268" width="1.88671875" style="47" customWidth="1"/>
    <col min="2269" max="2269" width="32" style="47" customWidth="1"/>
    <col min="2270" max="2283" width="3.33203125" style="47" customWidth="1"/>
    <col min="2284" max="2507" width="8.88671875" style="47"/>
    <col min="2508" max="2508" width="2.33203125" style="47" customWidth="1"/>
    <col min="2509" max="2509" width="3.33203125" style="47" customWidth="1"/>
    <col min="2510" max="2522" width="6.6640625" style="47" customWidth="1"/>
    <col min="2523" max="2523" width="3.33203125" style="47" customWidth="1"/>
    <col min="2524" max="2524" width="1.88671875" style="47" customWidth="1"/>
    <col min="2525" max="2525" width="32" style="47" customWidth="1"/>
    <col min="2526" max="2539" width="3.33203125" style="47" customWidth="1"/>
    <col min="2540" max="2763" width="8.88671875" style="47"/>
    <col min="2764" max="2764" width="2.33203125" style="47" customWidth="1"/>
    <col min="2765" max="2765" width="3.33203125" style="47" customWidth="1"/>
    <col min="2766" max="2778" width="6.6640625" style="47" customWidth="1"/>
    <col min="2779" max="2779" width="3.33203125" style="47" customWidth="1"/>
    <col min="2780" max="2780" width="1.88671875" style="47" customWidth="1"/>
    <col min="2781" max="2781" width="32" style="47" customWidth="1"/>
    <col min="2782" max="2795" width="3.33203125" style="47" customWidth="1"/>
    <col min="2796" max="3019" width="8.88671875" style="47"/>
    <col min="3020" max="3020" width="2.33203125" style="47" customWidth="1"/>
    <col min="3021" max="3021" width="3.33203125" style="47" customWidth="1"/>
    <col min="3022" max="3034" width="6.6640625" style="47" customWidth="1"/>
    <col min="3035" max="3035" width="3.33203125" style="47" customWidth="1"/>
    <col min="3036" max="3036" width="1.88671875" style="47" customWidth="1"/>
    <col min="3037" max="3037" width="32" style="47" customWidth="1"/>
    <col min="3038" max="3051" width="3.33203125" style="47" customWidth="1"/>
    <col min="3052" max="3275" width="8.88671875" style="47"/>
    <col min="3276" max="3276" width="2.33203125" style="47" customWidth="1"/>
    <col min="3277" max="3277" width="3.33203125" style="47" customWidth="1"/>
    <col min="3278" max="3290" width="6.6640625" style="47" customWidth="1"/>
    <col min="3291" max="3291" width="3.33203125" style="47" customWidth="1"/>
    <col min="3292" max="3292" width="1.88671875" style="47" customWidth="1"/>
    <col min="3293" max="3293" width="32" style="47" customWidth="1"/>
    <col min="3294" max="3307" width="3.33203125" style="47" customWidth="1"/>
    <col min="3308" max="3531" width="8.88671875" style="47"/>
    <col min="3532" max="3532" width="2.33203125" style="47" customWidth="1"/>
    <col min="3533" max="3533" width="3.33203125" style="47" customWidth="1"/>
    <col min="3534" max="3546" width="6.6640625" style="47" customWidth="1"/>
    <col min="3547" max="3547" width="3.33203125" style="47" customWidth="1"/>
    <col min="3548" max="3548" width="1.88671875" style="47" customWidth="1"/>
    <col min="3549" max="3549" width="32" style="47" customWidth="1"/>
    <col min="3550" max="3563" width="3.33203125" style="47" customWidth="1"/>
    <col min="3564" max="3787" width="8.88671875" style="47"/>
    <col min="3788" max="3788" width="2.33203125" style="47" customWidth="1"/>
    <col min="3789" max="3789" width="3.33203125" style="47" customWidth="1"/>
    <col min="3790" max="3802" width="6.6640625" style="47" customWidth="1"/>
    <col min="3803" max="3803" width="3.33203125" style="47" customWidth="1"/>
    <col min="3804" max="3804" width="1.88671875" style="47" customWidth="1"/>
    <col min="3805" max="3805" width="32" style="47" customWidth="1"/>
    <col min="3806" max="3819" width="3.33203125" style="47" customWidth="1"/>
    <col min="3820" max="4043" width="8.88671875" style="47"/>
    <col min="4044" max="4044" width="2.33203125" style="47" customWidth="1"/>
    <col min="4045" max="4045" width="3.33203125" style="47" customWidth="1"/>
    <col min="4046" max="4058" width="6.6640625" style="47" customWidth="1"/>
    <col min="4059" max="4059" width="3.33203125" style="47" customWidth="1"/>
    <col min="4060" max="4060" width="1.88671875" style="47" customWidth="1"/>
    <col min="4061" max="4061" width="32" style="47" customWidth="1"/>
    <col min="4062" max="4075" width="3.33203125" style="47" customWidth="1"/>
    <col min="4076" max="4299" width="8.88671875" style="47"/>
    <col min="4300" max="4300" width="2.33203125" style="47" customWidth="1"/>
    <col min="4301" max="4301" width="3.33203125" style="47" customWidth="1"/>
    <col min="4302" max="4314" width="6.6640625" style="47" customWidth="1"/>
    <col min="4315" max="4315" width="3.33203125" style="47" customWidth="1"/>
    <col min="4316" max="4316" width="1.88671875" style="47" customWidth="1"/>
    <col min="4317" max="4317" width="32" style="47" customWidth="1"/>
    <col min="4318" max="4331" width="3.33203125" style="47" customWidth="1"/>
    <col min="4332" max="4555" width="8.88671875" style="47"/>
    <col min="4556" max="4556" width="2.33203125" style="47" customWidth="1"/>
    <col min="4557" max="4557" width="3.33203125" style="47" customWidth="1"/>
    <col min="4558" max="4570" width="6.6640625" style="47" customWidth="1"/>
    <col min="4571" max="4571" width="3.33203125" style="47" customWidth="1"/>
    <col min="4572" max="4572" width="1.88671875" style="47" customWidth="1"/>
    <col min="4573" max="4573" width="32" style="47" customWidth="1"/>
    <col min="4574" max="4587" width="3.33203125" style="47" customWidth="1"/>
    <col min="4588" max="4811" width="8.88671875" style="47"/>
    <col min="4812" max="4812" width="2.33203125" style="47" customWidth="1"/>
    <col min="4813" max="4813" width="3.33203125" style="47" customWidth="1"/>
    <col min="4814" max="4826" width="6.6640625" style="47" customWidth="1"/>
    <col min="4827" max="4827" width="3.33203125" style="47" customWidth="1"/>
    <col min="4828" max="4828" width="1.88671875" style="47" customWidth="1"/>
    <col min="4829" max="4829" width="32" style="47" customWidth="1"/>
    <col min="4830" max="4843" width="3.33203125" style="47" customWidth="1"/>
    <col min="4844" max="5067" width="8.88671875" style="47"/>
    <col min="5068" max="5068" width="2.33203125" style="47" customWidth="1"/>
    <col min="5069" max="5069" width="3.33203125" style="47" customWidth="1"/>
    <col min="5070" max="5082" width="6.6640625" style="47" customWidth="1"/>
    <col min="5083" max="5083" width="3.33203125" style="47" customWidth="1"/>
    <col min="5084" max="5084" width="1.88671875" style="47" customWidth="1"/>
    <col min="5085" max="5085" width="32" style="47" customWidth="1"/>
    <col min="5086" max="5099" width="3.33203125" style="47" customWidth="1"/>
    <col min="5100" max="5323" width="8.88671875" style="47"/>
    <col min="5324" max="5324" width="2.33203125" style="47" customWidth="1"/>
    <col min="5325" max="5325" width="3.33203125" style="47" customWidth="1"/>
    <col min="5326" max="5338" width="6.6640625" style="47" customWidth="1"/>
    <col min="5339" max="5339" width="3.33203125" style="47" customWidth="1"/>
    <col min="5340" max="5340" width="1.88671875" style="47" customWidth="1"/>
    <col min="5341" max="5341" width="32" style="47" customWidth="1"/>
    <col min="5342" max="5355" width="3.33203125" style="47" customWidth="1"/>
    <col min="5356" max="5579" width="8.88671875" style="47"/>
    <col min="5580" max="5580" width="2.33203125" style="47" customWidth="1"/>
    <col min="5581" max="5581" width="3.33203125" style="47" customWidth="1"/>
    <col min="5582" max="5594" width="6.6640625" style="47" customWidth="1"/>
    <col min="5595" max="5595" width="3.33203125" style="47" customWidth="1"/>
    <col min="5596" max="5596" width="1.88671875" style="47" customWidth="1"/>
    <col min="5597" max="5597" width="32" style="47" customWidth="1"/>
    <col min="5598" max="5611" width="3.33203125" style="47" customWidth="1"/>
    <col min="5612" max="5835" width="8.88671875" style="47"/>
    <col min="5836" max="5836" width="2.33203125" style="47" customWidth="1"/>
    <col min="5837" max="5837" width="3.33203125" style="47" customWidth="1"/>
    <col min="5838" max="5850" width="6.6640625" style="47" customWidth="1"/>
    <col min="5851" max="5851" width="3.33203125" style="47" customWidth="1"/>
    <col min="5852" max="5852" width="1.88671875" style="47" customWidth="1"/>
    <col min="5853" max="5853" width="32" style="47" customWidth="1"/>
    <col min="5854" max="5867" width="3.33203125" style="47" customWidth="1"/>
    <col min="5868" max="6091" width="8.88671875" style="47"/>
    <col min="6092" max="6092" width="2.33203125" style="47" customWidth="1"/>
    <col min="6093" max="6093" width="3.33203125" style="47" customWidth="1"/>
    <col min="6094" max="6106" width="6.6640625" style="47" customWidth="1"/>
    <col min="6107" max="6107" width="3.33203125" style="47" customWidth="1"/>
    <col min="6108" max="6108" width="1.88671875" style="47" customWidth="1"/>
    <col min="6109" max="6109" width="32" style="47" customWidth="1"/>
    <col min="6110" max="6123" width="3.33203125" style="47" customWidth="1"/>
    <col min="6124" max="6347" width="8.88671875" style="47"/>
    <col min="6348" max="6348" width="2.33203125" style="47" customWidth="1"/>
    <col min="6349" max="6349" width="3.33203125" style="47" customWidth="1"/>
    <col min="6350" max="6362" width="6.6640625" style="47" customWidth="1"/>
    <col min="6363" max="6363" width="3.33203125" style="47" customWidth="1"/>
    <col min="6364" max="6364" width="1.88671875" style="47" customWidth="1"/>
    <col min="6365" max="6365" width="32" style="47" customWidth="1"/>
    <col min="6366" max="6379" width="3.33203125" style="47" customWidth="1"/>
    <col min="6380" max="6603" width="8.88671875" style="47"/>
    <col min="6604" max="6604" width="2.33203125" style="47" customWidth="1"/>
    <col min="6605" max="6605" width="3.33203125" style="47" customWidth="1"/>
    <col min="6606" max="6618" width="6.6640625" style="47" customWidth="1"/>
    <col min="6619" max="6619" width="3.33203125" style="47" customWidth="1"/>
    <col min="6620" max="6620" width="1.88671875" style="47" customWidth="1"/>
    <col min="6621" max="6621" width="32" style="47" customWidth="1"/>
    <col min="6622" max="6635" width="3.33203125" style="47" customWidth="1"/>
    <col min="6636" max="6859" width="8.88671875" style="47"/>
    <col min="6860" max="6860" width="2.33203125" style="47" customWidth="1"/>
    <col min="6861" max="6861" width="3.33203125" style="47" customWidth="1"/>
    <col min="6862" max="6874" width="6.6640625" style="47" customWidth="1"/>
    <col min="6875" max="6875" width="3.33203125" style="47" customWidth="1"/>
    <col min="6876" max="6876" width="1.88671875" style="47" customWidth="1"/>
    <col min="6877" max="6877" width="32" style="47" customWidth="1"/>
    <col min="6878" max="6891" width="3.33203125" style="47" customWidth="1"/>
    <col min="6892" max="7115" width="8.88671875" style="47"/>
    <col min="7116" max="7116" width="2.33203125" style="47" customWidth="1"/>
    <col min="7117" max="7117" width="3.33203125" style="47" customWidth="1"/>
    <col min="7118" max="7130" width="6.6640625" style="47" customWidth="1"/>
    <col min="7131" max="7131" width="3.33203125" style="47" customWidth="1"/>
    <col min="7132" max="7132" width="1.88671875" style="47" customWidth="1"/>
    <col min="7133" max="7133" width="32" style="47" customWidth="1"/>
    <col min="7134" max="7147" width="3.33203125" style="47" customWidth="1"/>
    <col min="7148" max="7371" width="8.88671875" style="47"/>
    <col min="7372" max="7372" width="2.33203125" style="47" customWidth="1"/>
    <col min="7373" max="7373" width="3.33203125" style="47" customWidth="1"/>
    <col min="7374" max="7386" width="6.6640625" style="47" customWidth="1"/>
    <col min="7387" max="7387" width="3.33203125" style="47" customWidth="1"/>
    <col min="7388" max="7388" width="1.88671875" style="47" customWidth="1"/>
    <col min="7389" max="7389" width="32" style="47" customWidth="1"/>
    <col min="7390" max="7403" width="3.33203125" style="47" customWidth="1"/>
    <col min="7404" max="7627" width="8.88671875" style="47"/>
    <col min="7628" max="7628" width="2.33203125" style="47" customWidth="1"/>
    <col min="7629" max="7629" width="3.33203125" style="47" customWidth="1"/>
    <col min="7630" max="7642" width="6.6640625" style="47" customWidth="1"/>
    <col min="7643" max="7643" width="3.33203125" style="47" customWidth="1"/>
    <col min="7644" max="7644" width="1.88671875" style="47" customWidth="1"/>
    <col min="7645" max="7645" width="32" style="47" customWidth="1"/>
    <col min="7646" max="7659" width="3.33203125" style="47" customWidth="1"/>
    <col min="7660" max="7883" width="8.88671875" style="47"/>
    <col min="7884" max="7884" width="2.33203125" style="47" customWidth="1"/>
    <col min="7885" max="7885" width="3.33203125" style="47" customWidth="1"/>
    <col min="7886" max="7898" width="6.6640625" style="47" customWidth="1"/>
    <col min="7899" max="7899" width="3.33203125" style="47" customWidth="1"/>
    <col min="7900" max="7900" width="1.88671875" style="47" customWidth="1"/>
    <col min="7901" max="7901" width="32" style="47" customWidth="1"/>
    <col min="7902" max="7915" width="3.33203125" style="47" customWidth="1"/>
    <col min="7916" max="8139" width="8.88671875" style="47"/>
    <col min="8140" max="8140" width="2.33203125" style="47" customWidth="1"/>
    <col min="8141" max="8141" width="3.33203125" style="47" customWidth="1"/>
    <col min="8142" max="8154" width="6.6640625" style="47" customWidth="1"/>
    <col min="8155" max="8155" width="3.33203125" style="47" customWidth="1"/>
    <col min="8156" max="8156" width="1.88671875" style="47" customWidth="1"/>
    <col min="8157" max="8157" width="32" style="47" customWidth="1"/>
    <col min="8158" max="8171" width="3.33203125" style="47" customWidth="1"/>
    <col min="8172" max="8395" width="8.88671875" style="47"/>
    <col min="8396" max="8396" width="2.33203125" style="47" customWidth="1"/>
    <col min="8397" max="8397" width="3.33203125" style="47" customWidth="1"/>
    <col min="8398" max="8410" width="6.6640625" style="47" customWidth="1"/>
    <col min="8411" max="8411" width="3.33203125" style="47" customWidth="1"/>
    <col min="8412" max="8412" width="1.88671875" style="47" customWidth="1"/>
    <col min="8413" max="8413" width="32" style="47" customWidth="1"/>
    <col min="8414" max="8427" width="3.33203125" style="47" customWidth="1"/>
    <col min="8428" max="8651" width="8.88671875" style="47"/>
    <col min="8652" max="8652" width="2.33203125" style="47" customWidth="1"/>
    <col min="8653" max="8653" width="3.33203125" style="47" customWidth="1"/>
    <col min="8654" max="8666" width="6.6640625" style="47" customWidth="1"/>
    <col min="8667" max="8667" width="3.33203125" style="47" customWidth="1"/>
    <col min="8668" max="8668" width="1.88671875" style="47" customWidth="1"/>
    <col min="8669" max="8669" width="32" style="47" customWidth="1"/>
    <col min="8670" max="8683" width="3.33203125" style="47" customWidth="1"/>
    <col min="8684" max="8907" width="8.88671875" style="47"/>
    <col min="8908" max="8908" width="2.33203125" style="47" customWidth="1"/>
    <col min="8909" max="8909" width="3.33203125" style="47" customWidth="1"/>
    <col min="8910" max="8922" width="6.6640625" style="47" customWidth="1"/>
    <col min="8923" max="8923" width="3.33203125" style="47" customWidth="1"/>
    <col min="8924" max="8924" width="1.88671875" style="47" customWidth="1"/>
    <col min="8925" max="8925" width="32" style="47" customWidth="1"/>
    <col min="8926" max="8939" width="3.33203125" style="47" customWidth="1"/>
    <col min="8940" max="9163" width="8.88671875" style="47"/>
    <col min="9164" max="9164" width="2.33203125" style="47" customWidth="1"/>
    <col min="9165" max="9165" width="3.33203125" style="47" customWidth="1"/>
    <col min="9166" max="9178" width="6.6640625" style="47" customWidth="1"/>
    <col min="9179" max="9179" width="3.33203125" style="47" customWidth="1"/>
    <col min="9180" max="9180" width="1.88671875" style="47" customWidth="1"/>
    <col min="9181" max="9181" width="32" style="47" customWidth="1"/>
    <col min="9182" max="9195" width="3.33203125" style="47" customWidth="1"/>
    <col min="9196" max="9419" width="8.88671875" style="47"/>
    <col min="9420" max="9420" width="2.33203125" style="47" customWidth="1"/>
    <col min="9421" max="9421" width="3.33203125" style="47" customWidth="1"/>
    <col min="9422" max="9434" width="6.6640625" style="47" customWidth="1"/>
    <col min="9435" max="9435" width="3.33203125" style="47" customWidth="1"/>
    <col min="9436" max="9436" width="1.88671875" style="47" customWidth="1"/>
    <col min="9437" max="9437" width="32" style="47" customWidth="1"/>
    <col min="9438" max="9451" width="3.33203125" style="47" customWidth="1"/>
    <col min="9452" max="9675" width="8.88671875" style="47"/>
    <col min="9676" max="9676" width="2.33203125" style="47" customWidth="1"/>
    <col min="9677" max="9677" width="3.33203125" style="47" customWidth="1"/>
    <col min="9678" max="9690" width="6.6640625" style="47" customWidth="1"/>
    <col min="9691" max="9691" width="3.33203125" style="47" customWidth="1"/>
    <col min="9692" max="9692" width="1.88671875" style="47" customWidth="1"/>
    <col min="9693" max="9693" width="32" style="47" customWidth="1"/>
    <col min="9694" max="9707" width="3.33203125" style="47" customWidth="1"/>
    <col min="9708" max="9931" width="8.88671875" style="47"/>
    <col min="9932" max="9932" width="2.33203125" style="47" customWidth="1"/>
    <col min="9933" max="9933" width="3.33203125" style="47" customWidth="1"/>
    <col min="9934" max="9946" width="6.6640625" style="47" customWidth="1"/>
    <col min="9947" max="9947" width="3.33203125" style="47" customWidth="1"/>
    <col min="9948" max="9948" width="1.88671875" style="47" customWidth="1"/>
    <col min="9949" max="9949" width="32" style="47" customWidth="1"/>
    <col min="9950" max="9963" width="3.33203125" style="47" customWidth="1"/>
    <col min="9964" max="10187" width="8.88671875" style="47"/>
    <col min="10188" max="10188" width="2.33203125" style="47" customWidth="1"/>
    <col min="10189" max="10189" width="3.33203125" style="47" customWidth="1"/>
    <col min="10190" max="10202" width="6.6640625" style="47" customWidth="1"/>
    <col min="10203" max="10203" width="3.33203125" style="47" customWidth="1"/>
    <col min="10204" max="10204" width="1.88671875" style="47" customWidth="1"/>
    <col min="10205" max="10205" width="32" style="47" customWidth="1"/>
    <col min="10206" max="10219" width="3.33203125" style="47" customWidth="1"/>
    <col min="10220" max="10443" width="8.88671875" style="47"/>
    <col min="10444" max="10444" width="2.33203125" style="47" customWidth="1"/>
    <col min="10445" max="10445" width="3.33203125" style="47" customWidth="1"/>
    <col min="10446" max="10458" width="6.6640625" style="47" customWidth="1"/>
    <col min="10459" max="10459" width="3.33203125" style="47" customWidth="1"/>
    <col min="10460" max="10460" width="1.88671875" style="47" customWidth="1"/>
    <col min="10461" max="10461" width="32" style="47" customWidth="1"/>
    <col min="10462" max="10475" width="3.33203125" style="47" customWidth="1"/>
    <col min="10476" max="10699" width="8.88671875" style="47"/>
    <col min="10700" max="10700" width="2.33203125" style="47" customWidth="1"/>
    <col min="10701" max="10701" width="3.33203125" style="47" customWidth="1"/>
    <col min="10702" max="10714" width="6.6640625" style="47" customWidth="1"/>
    <col min="10715" max="10715" width="3.33203125" style="47" customWidth="1"/>
    <col min="10716" max="10716" width="1.88671875" style="47" customWidth="1"/>
    <col min="10717" max="10717" width="32" style="47" customWidth="1"/>
    <col min="10718" max="10731" width="3.33203125" style="47" customWidth="1"/>
    <col min="10732" max="10955" width="8.88671875" style="47"/>
    <col min="10956" max="10956" width="2.33203125" style="47" customWidth="1"/>
    <col min="10957" max="10957" width="3.33203125" style="47" customWidth="1"/>
    <col min="10958" max="10970" width="6.6640625" style="47" customWidth="1"/>
    <col min="10971" max="10971" width="3.33203125" style="47" customWidth="1"/>
    <col min="10972" max="10972" width="1.88671875" style="47" customWidth="1"/>
    <col min="10973" max="10973" width="32" style="47" customWidth="1"/>
    <col min="10974" max="10987" width="3.33203125" style="47" customWidth="1"/>
    <col min="10988" max="11211" width="8.88671875" style="47"/>
    <col min="11212" max="11212" width="2.33203125" style="47" customWidth="1"/>
    <col min="11213" max="11213" width="3.33203125" style="47" customWidth="1"/>
    <col min="11214" max="11226" width="6.6640625" style="47" customWidth="1"/>
    <col min="11227" max="11227" width="3.33203125" style="47" customWidth="1"/>
    <col min="11228" max="11228" width="1.88671875" style="47" customWidth="1"/>
    <col min="11229" max="11229" width="32" style="47" customWidth="1"/>
    <col min="11230" max="11243" width="3.33203125" style="47" customWidth="1"/>
    <col min="11244" max="11467" width="8.88671875" style="47"/>
    <col min="11468" max="11468" width="2.33203125" style="47" customWidth="1"/>
    <col min="11469" max="11469" width="3.33203125" style="47" customWidth="1"/>
    <col min="11470" max="11482" width="6.6640625" style="47" customWidth="1"/>
    <col min="11483" max="11483" width="3.33203125" style="47" customWidth="1"/>
    <col min="11484" max="11484" width="1.88671875" style="47" customWidth="1"/>
    <col min="11485" max="11485" width="32" style="47" customWidth="1"/>
    <col min="11486" max="11499" width="3.33203125" style="47" customWidth="1"/>
    <col min="11500" max="11723" width="8.88671875" style="47"/>
    <col min="11724" max="11724" width="2.33203125" style="47" customWidth="1"/>
    <col min="11725" max="11725" width="3.33203125" style="47" customWidth="1"/>
    <col min="11726" max="11738" width="6.6640625" style="47" customWidth="1"/>
    <col min="11739" max="11739" width="3.33203125" style="47" customWidth="1"/>
    <col min="11740" max="11740" width="1.88671875" style="47" customWidth="1"/>
    <col min="11741" max="11741" width="32" style="47" customWidth="1"/>
    <col min="11742" max="11755" width="3.33203125" style="47" customWidth="1"/>
    <col min="11756" max="11979" width="8.88671875" style="47"/>
    <col min="11980" max="11980" width="2.33203125" style="47" customWidth="1"/>
    <col min="11981" max="11981" width="3.33203125" style="47" customWidth="1"/>
    <col min="11982" max="11994" width="6.6640625" style="47" customWidth="1"/>
    <col min="11995" max="11995" width="3.33203125" style="47" customWidth="1"/>
    <col min="11996" max="11996" width="1.88671875" style="47" customWidth="1"/>
    <col min="11997" max="11997" width="32" style="47" customWidth="1"/>
    <col min="11998" max="12011" width="3.33203125" style="47" customWidth="1"/>
    <col min="12012" max="12235" width="8.88671875" style="47"/>
    <col min="12236" max="12236" width="2.33203125" style="47" customWidth="1"/>
    <col min="12237" max="12237" width="3.33203125" style="47" customWidth="1"/>
    <col min="12238" max="12250" width="6.6640625" style="47" customWidth="1"/>
    <col min="12251" max="12251" width="3.33203125" style="47" customWidth="1"/>
    <col min="12252" max="12252" width="1.88671875" style="47" customWidth="1"/>
    <col min="12253" max="12253" width="32" style="47" customWidth="1"/>
    <col min="12254" max="12267" width="3.33203125" style="47" customWidth="1"/>
    <col min="12268" max="12491" width="8.88671875" style="47"/>
    <col min="12492" max="12492" width="2.33203125" style="47" customWidth="1"/>
    <col min="12493" max="12493" width="3.33203125" style="47" customWidth="1"/>
    <col min="12494" max="12506" width="6.6640625" style="47" customWidth="1"/>
    <col min="12507" max="12507" width="3.33203125" style="47" customWidth="1"/>
    <col min="12508" max="12508" width="1.88671875" style="47" customWidth="1"/>
    <col min="12509" max="12509" width="32" style="47" customWidth="1"/>
    <col min="12510" max="12523" width="3.33203125" style="47" customWidth="1"/>
    <col min="12524" max="12747" width="8.88671875" style="47"/>
    <col min="12748" max="12748" width="2.33203125" style="47" customWidth="1"/>
    <col min="12749" max="12749" width="3.33203125" style="47" customWidth="1"/>
    <col min="12750" max="12762" width="6.6640625" style="47" customWidth="1"/>
    <col min="12763" max="12763" width="3.33203125" style="47" customWidth="1"/>
    <col min="12764" max="12764" width="1.88671875" style="47" customWidth="1"/>
    <col min="12765" max="12765" width="32" style="47" customWidth="1"/>
    <col min="12766" max="12779" width="3.33203125" style="47" customWidth="1"/>
    <col min="12780" max="13003" width="8.88671875" style="47"/>
    <col min="13004" max="13004" width="2.33203125" style="47" customWidth="1"/>
    <col min="13005" max="13005" width="3.33203125" style="47" customWidth="1"/>
    <col min="13006" max="13018" width="6.6640625" style="47" customWidth="1"/>
    <col min="13019" max="13019" width="3.33203125" style="47" customWidth="1"/>
    <col min="13020" max="13020" width="1.88671875" style="47" customWidth="1"/>
    <col min="13021" max="13021" width="32" style="47" customWidth="1"/>
    <col min="13022" max="13035" width="3.33203125" style="47" customWidth="1"/>
    <col min="13036" max="13259" width="8.88671875" style="47"/>
    <col min="13260" max="13260" width="2.33203125" style="47" customWidth="1"/>
    <col min="13261" max="13261" width="3.33203125" style="47" customWidth="1"/>
    <col min="13262" max="13274" width="6.6640625" style="47" customWidth="1"/>
    <col min="13275" max="13275" width="3.33203125" style="47" customWidth="1"/>
    <col min="13276" max="13276" width="1.88671875" style="47" customWidth="1"/>
    <col min="13277" max="13277" width="32" style="47" customWidth="1"/>
    <col min="13278" max="13291" width="3.33203125" style="47" customWidth="1"/>
    <col min="13292" max="13515" width="8.88671875" style="47"/>
    <col min="13516" max="13516" width="2.33203125" style="47" customWidth="1"/>
    <col min="13517" max="13517" width="3.33203125" style="47" customWidth="1"/>
    <col min="13518" max="13530" width="6.6640625" style="47" customWidth="1"/>
    <col min="13531" max="13531" width="3.33203125" style="47" customWidth="1"/>
    <col min="13532" max="13532" width="1.88671875" style="47" customWidth="1"/>
    <col min="13533" max="13533" width="32" style="47" customWidth="1"/>
    <col min="13534" max="13547" width="3.33203125" style="47" customWidth="1"/>
    <col min="13548" max="13771" width="8.88671875" style="47"/>
    <col min="13772" max="13772" width="2.33203125" style="47" customWidth="1"/>
    <col min="13773" max="13773" width="3.33203125" style="47" customWidth="1"/>
    <col min="13774" max="13786" width="6.6640625" style="47" customWidth="1"/>
    <col min="13787" max="13787" width="3.33203125" style="47" customWidth="1"/>
    <col min="13788" max="13788" width="1.88671875" style="47" customWidth="1"/>
    <col min="13789" max="13789" width="32" style="47" customWidth="1"/>
    <col min="13790" max="13803" width="3.33203125" style="47" customWidth="1"/>
    <col min="13804" max="14027" width="8.88671875" style="47"/>
    <col min="14028" max="14028" width="2.33203125" style="47" customWidth="1"/>
    <col min="14029" max="14029" width="3.33203125" style="47" customWidth="1"/>
    <col min="14030" max="14042" width="6.6640625" style="47" customWidth="1"/>
    <col min="14043" max="14043" width="3.33203125" style="47" customWidth="1"/>
    <col min="14044" max="14044" width="1.88671875" style="47" customWidth="1"/>
    <col min="14045" max="14045" width="32" style="47" customWidth="1"/>
    <col min="14046" max="14059" width="3.33203125" style="47" customWidth="1"/>
    <col min="14060" max="14283" width="8.88671875" style="47"/>
    <col min="14284" max="14284" width="2.33203125" style="47" customWidth="1"/>
    <col min="14285" max="14285" width="3.33203125" style="47" customWidth="1"/>
    <col min="14286" max="14298" width="6.6640625" style="47" customWidth="1"/>
    <col min="14299" max="14299" width="3.33203125" style="47" customWidth="1"/>
    <col min="14300" max="14300" width="1.88671875" style="47" customWidth="1"/>
    <col min="14301" max="14301" width="32" style="47" customWidth="1"/>
    <col min="14302" max="14315" width="3.33203125" style="47" customWidth="1"/>
    <col min="14316" max="14539" width="8.88671875" style="47"/>
    <col min="14540" max="14540" width="2.33203125" style="47" customWidth="1"/>
    <col min="14541" max="14541" width="3.33203125" style="47" customWidth="1"/>
    <col min="14542" max="14554" width="6.6640625" style="47" customWidth="1"/>
    <col min="14555" max="14555" width="3.33203125" style="47" customWidth="1"/>
    <col min="14556" max="14556" width="1.88671875" style="47" customWidth="1"/>
    <col min="14557" max="14557" width="32" style="47" customWidth="1"/>
    <col min="14558" max="14571" width="3.33203125" style="47" customWidth="1"/>
    <col min="14572" max="14795" width="8.88671875" style="47"/>
    <col min="14796" max="14796" width="2.33203125" style="47" customWidth="1"/>
    <col min="14797" max="14797" width="3.33203125" style="47" customWidth="1"/>
    <col min="14798" max="14810" width="6.6640625" style="47" customWidth="1"/>
    <col min="14811" max="14811" width="3.33203125" style="47" customWidth="1"/>
    <col min="14812" max="14812" width="1.88671875" style="47" customWidth="1"/>
    <col min="14813" max="14813" width="32" style="47" customWidth="1"/>
    <col min="14814" max="14827" width="3.33203125" style="47" customWidth="1"/>
    <col min="14828" max="15051" width="8.88671875" style="47"/>
    <col min="15052" max="15052" width="2.33203125" style="47" customWidth="1"/>
    <col min="15053" max="15053" width="3.33203125" style="47" customWidth="1"/>
    <col min="15054" max="15066" width="6.6640625" style="47" customWidth="1"/>
    <col min="15067" max="15067" width="3.33203125" style="47" customWidth="1"/>
    <col min="15068" max="15068" width="1.88671875" style="47" customWidth="1"/>
    <col min="15069" max="15069" width="32" style="47" customWidth="1"/>
    <col min="15070" max="15083" width="3.33203125" style="47" customWidth="1"/>
    <col min="15084" max="15307" width="8.88671875" style="47"/>
    <col min="15308" max="15308" width="2.33203125" style="47" customWidth="1"/>
    <col min="15309" max="15309" width="3.33203125" style="47" customWidth="1"/>
    <col min="15310" max="15322" width="6.6640625" style="47" customWidth="1"/>
    <col min="15323" max="15323" width="3.33203125" style="47" customWidth="1"/>
    <col min="15324" max="15324" width="1.88671875" style="47" customWidth="1"/>
    <col min="15325" max="15325" width="32" style="47" customWidth="1"/>
    <col min="15326" max="15339" width="3.33203125" style="47" customWidth="1"/>
    <col min="15340" max="15563" width="8.88671875" style="47"/>
    <col min="15564" max="15564" width="2.33203125" style="47" customWidth="1"/>
    <col min="15565" max="15565" width="3.33203125" style="47" customWidth="1"/>
    <col min="15566" max="15578" width="6.6640625" style="47" customWidth="1"/>
    <col min="15579" max="15579" width="3.33203125" style="47" customWidth="1"/>
    <col min="15580" max="15580" width="1.88671875" style="47" customWidth="1"/>
    <col min="15581" max="15581" width="32" style="47" customWidth="1"/>
    <col min="15582" max="15595" width="3.33203125" style="47" customWidth="1"/>
    <col min="15596" max="15819" width="8.88671875" style="47"/>
    <col min="15820" max="15820" width="2.33203125" style="47" customWidth="1"/>
    <col min="15821" max="15821" width="3.33203125" style="47" customWidth="1"/>
    <col min="15822" max="15834" width="6.6640625" style="47" customWidth="1"/>
    <col min="15835" max="15835" width="3.33203125" style="47" customWidth="1"/>
    <col min="15836" max="15836" width="1.88671875" style="47" customWidth="1"/>
    <col min="15837" max="15837" width="32" style="47" customWidth="1"/>
    <col min="15838" max="15851" width="3.33203125" style="47" customWidth="1"/>
    <col min="15852" max="16075" width="8.88671875" style="47"/>
    <col min="16076" max="16076" width="2.33203125" style="47" customWidth="1"/>
    <col min="16077" max="16077" width="3.33203125" style="47" customWidth="1"/>
    <col min="16078" max="16090" width="6.6640625" style="47" customWidth="1"/>
    <col min="16091" max="16091" width="3.33203125" style="47" customWidth="1"/>
    <col min="16092" max="16092" width="1.88671875" style="47" customWidth="1"/>
    <col min="16093" max="16093" width="32" style="47" customWidth="1"/>
    <col min="16094" max="16107" width="3.33203125" style="47" customWidth="1"/>
    <col min="16108" max="16384" width="8.88671875" style="47"/>
  </cols>
  <sheetData>
    <row r="1" spans="1:17" ht="36" customHeight="1" x14ac:dyDescent="0.45">
      <c r="A1" s="96"/>
      <c r="B1" s="271" t="s">
        <v>118</v>
      </c>
      <c r="C1" s="272"/>
      <c r="D1" s="272"/>
      <c r="E1" s="272"/>
      <c r="F1" s="272"/>
      <c r="G1" s="272"/>
      <c r="H1" s="272"/>
      <c r="I1" s="272"/>
      <c r="J1" s="272"/>
      <c r="K1" s="272"/>
      <c r="L1" s="272"/>
      <c r="M1" s="272"/>
      <c r="N1" s="272"/>
      <c r="O1" s="96"/>
    </row>
    <row r="2" spans="1:17" ht="36" customHeight="1" x14ac:dyDescent="0.45">
      <c r="A2" s="75"/>
      <c r="B2" s="75"/>
      <c r="C2" s="75"/>
      <c r="D2" s="75"/>
      <c r="E2" s="75"/>
      <c r="F2" s="75"/>
      <c r="G2" s="75"/>
      <c r="H2" s="75"/>
      <c r="I2" s="75"/>
      <c r="J2" s="75"/>
      <c r="K2" s="75"/>
      <c r="L2" s="75"/>
      <c r="M2" s="75"/>
      <c r="N2" s="75"/>
      <c r="O2" s="75"/>
      <c r="P2" s="97">
        <v>1</v>
      </c>
      <c r="Q2" s="98" t="s">
        <v>383</v>
      </c>
    </row>
    <row r="3" spans="1:17" ht="36" customHeight="1" x14ac:dyDescent="0.7">
      <c r="A3" s="75"/>
      <c r="B3" s="75"/>
      <c r="C3" s="180">
        <v>1</v>
      </c>
      <c r="D3" s="75"/>
      <c r="E3" s="75"/>
      <c r="F3" s="75"/>
      <c r="G3" s="75"/>
      <c r="H3" s="75"/>
      <c r="I3" s="75"/>
      <c r="J3" s="75"/>
      <c r="K3" s="75"/>
      <c r="L3" s="75"/>
      <c r="M3" s="75"/>
      <c r="N3" s="75"/>
      <c r="O3" s="75"/>
      <c r="P3" s="97">
        <v>2</v>
      </c>
      <c r="Q3" s="98" t="s">
        <v>179</v>
      </c>
    </row>
    <row r="4" spans="1:17" ht="36" customHeight="1" x14ac:dyDescent="0.45">
      <c r="A4" s="75"/>
      <c r="B4" s="75"/>
      <c r="C4" s="76"/>
      <c r="D4" s="75"/>
      <c r="E4" s="75"/>
      <c r="F4" s="75"/>
      <c r="G4" s="75"/>
      <c r="H4" s="75"/>
      <c r="I4" s="75"/>
      <c r="J4" s="75"/>
      <c r="K4" s="75"/>
      <c r="L4" s="75"/>
      <c r="M4" s="75"/>
      <c r="N4" s="75"/>
      <c r="O4" s="75"/>
      <c r="P4" s="97">
        <v>3</v>
      </c>
      <c r="Q4" s="98" t="s">
        <v>180</v>
      </c>
    </row>
    <row r="5" spans="1:17" ht="36" customHeight="1" x14ac:dyDescent="0.7">
      <c r="A5" s="75"/>
      <c r="B5" s="75"/>
      <c r="C5" s="76"/>
      <c r="D5" s="75"/>
      <c r="E5" s="75"/>
      <c r="F5" s="75"/>
      <c r="G5" s="75"/>
      <c r="H5" s="75"/>
      <c r="I5" s="75"/>
      <c r="J5" s="75"/>
      <c r="K5" s="180">
        <v>5</v>
      </c>
      <c r="L5" s="75"/>
      <c r="M5" s="75"/>
      <c r="N5" s="75"/>
      <c r="O5" s="75"/>
      <c r="P5" s="97">
        <v>4</v>
      </c>
      <c r="Q5" s="98" t="s">
        <v>183</v>
      </c>
    </row>
    <row r="6" spans="1:17" ht="36" customHeight="1" x14ac:dyDescent="0.7">
      <c r="A6" s="75"/>
      <c r="B6" s="178">
        <v>2</v>
      </c>
      <c r="C6" s="76"/>
      <c r="D6" s="76"/>
      <c r="E6" s="76"/>
      <c r="F6" s="76"/>
      <c r="G6" s="76"/>
      <c r="H6" s="75"/>
      <c r="I6" s="180">
        <v>4</v>
      </c>
      <c r="J6" s="75"/>
      <c r="K6" s="76"/>
      <c r="L6" s="75"/>
      <c r="M6" s="75"/>
      <c r="N6" s="75"/>
      <c r="O6" s="75"/>
      <c r="P6" s="97">
        <v>5</v>
      </c>
      <c r="Q6" s="98" t="s">
        <v>182</v>
      </c>
    </row>
    <row r="7" spans="1:17" ht="36" customHeight="1" x14ac:dyDescent="0.45">
      <c r="A7" s="75"/>
      <c r="B7" s="179"/>
      <c r="C7" s="76"/>
      <c r="D7" s="75"/>
      <c r="E7" s="75"/>
      <c r="F7" s="75"/>
      <c r="G7" s="75"/>
      <c r="H7" s="75"/>
      <c r="I7" s="76"/>
      <c r="J7" s="75"/>
      <c r="K7" s="76"/>
      <c r="L7" s="75"/>
      <c r="M7" s="75"/>
      <c r="N7" s="75"/>
      <c r="O7" s="75"/>
      <c r="P7" s="97">
        <v>6</v>
      </c>
      <c r="Q7" s="98" t="s">
        <v>181</v>
      </c>
    </row>
    <row r="8" spans="1:17" ht="36" customHeight="1" x14ac:dyDescent="0.45">
      <c r="A8" s="75"/>
      <c r="B8" s="178">
        <v>3</v>
      </c>
      <c r="C8" s="76"/>
      <c r="D8" s="76"/>
      <c r="E8" s="76"/>
      <c r="F8" s="76"/>
      <c r="G8" s="76"/>
      <c r="H8" s="76"/>
      <c r="I8" s="76"/>
      <c r="J8" s="76"/>
      <c r="K8" s="76"/>
      <c r="L8" s="75"/>
      <c r="M8" s="75"/>
      <c r="N8" s="75"/>
      <c r="O8" s="75"/>
      <c r="P8" s="97">
        <v>7</v>
      </c>
      <c r="Q8" s="98" t="s">
        <v>184</v>
      </c>
    </row>
    <row r="9" spans="1:17" ht="36" customHeight="1" x14ac:dyDescent="0.45">
      <c r="A9" s="75"/>
      <c r="B9" s="75"/>
      <c r="C9" s="76"/>
      <c r="D9" s="75"/>
      <c r="E9" s="75"/>
      <c r="F9" s="75"/>
      <c r="G9" s="75"/>
      <c r="H9" s="75"/>
      <c r="I9" s="76"/>
      <c r="J9" s="75"/>
      <c r="K9" s="76"/>
      <c r="L9" s="75"/>
      <c r="M9" s="75"/>
      <c r="N9" s="75"/>
      <c r="O9" s="75"/>
    </row>
    <row r="10" spans="1:17" ht="36" customHeight="1" x14ac:dyDescent="0.45">
      <c r="A10" s="178">
        <v>6</v>
      </c>
      <c r="B10" s="76"/>
      <c r="C10" s="76"/>
      <c r="D10" s="76"/>
      <c r="E10" s="76"/>
      <c r="F10" s="76"/>
      <c r="G10" s="75"/>
      <c r="H10" s="75"/>
      <c r="I10" s="76"/>
      <c r="J10" s="75"/>
      <c r="K10" s="76"/>
      <c r="L10" s="75"/>
      <c r="M10" s="75"/>
      <c r="N10" s="75"/>
      <c r="O10" s="75"/>
    </row>
    <row r="11" spans="1:17" ht="36" customHeight="1" x14ac:dyDescent="0.45">
      <c r="A11" s="75"/>
      <c r="B11" s="75"/>
      <c r="C11" s="76"/>
      <c r="D11" s="75"/>
      <c r="E11" s="75"/>
      <c r="F11" s="75"/>
      <c r="G11" s="75"/>
      <c r="H11" s="75"/>
      <c r="I11" s="76"/>
      <c r="J11" s="75"/>
      <c r="K11" s="75"/>
      <c r="L11" s="75"/>
      <c r="M11" s="75"/>
      <c r="N11" s="75"/>
      <c r="O11" s="75"/>
    </row>
    <row r="12" spans="1:17" ht="36" customHeight="1" x14ac:dyDescent="0.45">
      <c r="A12" s="75"/>
      <c r="B12" s="75"/>
      <c r="C12" s="76"/>
      <c r="D12" s="75"/>
      <c r="E12" s="75"/>
      <c r="F12" s="178">
        <v>7</v>
      </c>
      <c r="G12" s="76"/>
      <c r="H12" s="76"/>
      <c r="I12" s="76"/>
      <c r="J12" s="76"/>
      <c r="K12" s="76"/>
      <c r="L12" s="76"/>
      <c r="M12" s="76"/>
      <c r="N12" s="75"/>
      <c r="O12" s="75"/>
    </row>
    <row r="13" spans="1:17" ht="36" customHeight="1" x14ac:dyDescent="0.45">
      <c r="A13" s="75"/>
      <c r="B13" s="75"/>
      <c r="C13" s="75"/>
      <c r="D13" s="75"/>
      <c r="E13" s="75"/>
      <c r="F13" s="75"/>
      <c r="G13" s="75"/>
      <c r="H13" s="75"/>
      <c r="I13" s="76"/>
      <c r="J13" s="75"/>
      <c r="K13" s="75"/>
      <c r="L13" s="75"/>
      <c r="M13" s="75"/>
      <c r="N13" s="75"/>
      <c r="O13" s="75"/>
    </row>
    <row r="14" spans="1:17" ht="36" customHeight="1" x14ac:dyDescent="0.45">
      <c r="A14" s="75"/>
      <c r="B14" s="75"/>
      <c r="C14" s="75"/>
      <c r="D14" s="75"/>
      <c r="E14" s="75"/>
      <c r="F14" s="75"/>
      <c r="G14" s="75"/>
      <c r="H14" s="75"/>
      <c r="I14" s="76"/>
      <c r="J14" s="75"/>
      <c r="K14" s="75"/>
      <c r="L14" s="75"/>
      <c r="M14" s="75"/>
      <c r="N14" s="75"/>
      <c r="O14" s="75"/>
    </row>
    <row r="15" spans="1:17" ht="36" customHeight="1" x14ac:dyDescent="0.45">
      <c r="A15" s="75"/>
      <c r="B15" s="75"/>
      <c r="C15" s="75"/>
      <c r="D15" s="75"/>
      <c r="E15" s="75"/>
      <c r="F15" s="75"/>
      <c r="G15" s="75"/>
      <c r="H15" s="75"/>
      <c r="I15" s="75"/>
      <c r="J15" s="75"/>
      <c r="K15" s="75"/>
      <c r="L15" s="75"/>
      <c r="M15" s="75"/>
      <c r="N15" s="75"/>
      <c r="O15" s="75"/>
    </row>
    <row r="16" spans="1:17" ht="36" customHeight="1" x14ac:dyDescent="0.45">
      <c r="A16" s="75"/>
      <c r="B16" s="75"/>
      <c r="C16" s="75"/>
      <c r="D16" s="75"/>
      <c r="E16" s="75"/>
      <c r="F16" s="75"/>
      <c r="G16" s="75"/>
      <c r="H16" s="75"/>
      <c r="I16" s="75"/>
      <c r="J16" s="75"/>
      <c r="K16" s="75"/>
      <c r="L16" s="75"/>
      <c r="M16" s="75"/>
      <c r="N16" s="75"/>
      <c r="O16" s="75"/>
    </row>
    <row r="17" spans="1:15" ht="69.75" customHeight="1" x14ac:dyDescent="0.45">
      <c r="A17" s="268" t="s">
        <v>563</v>
      </c>
      <c r="B17" s="269"/>
      <c r="C17" s="269"/>
      <c r="D17" s="269"/>
      <c r="E17" s="269"/>
      <c r="F17" s="269"/>
      <c r="G17" s="269"/>
      <c r="H17" s="269"/>
      <c r="I17" s="269"/>
      <c r="J17" s="269"/>
      <c r="K17" s="269"/>
      <c r="L17" s="269"/>
      <c r="M17" s="269"/>
    </row>
    <row r="18" spans="1:15" s="1" customFormat="1" ht="23.4" customHeight="1" x14ac:dyDescent="0.65">
      <c r="A18" s="267" t="s">
        <v>72</v>
      </c>
      <c r="B18" s="267"/>
      <c r="C18" s="267"/>
      <c r="D18" s="267"/>
      <c r="E18" s="267"/>
      <c r="F18" s="267"/>
      <c r="G18" s="267"/>
      <c r="H18" s="267"/>
      <c r="I18" s="267"/>
      <c r="J18" s="267"/>
      <c r="K18" s="267"/>
      <c r="L18" s="267"/>
      <c r="M18" s="267"/>
      <c r="N18" s="267"/>
      <c r="O18" s="267"/>
    </row>
    <row r="19" spans="1:15" x14ac:dyDescent="0.45">
      <c r="A19" s="74"/>
      <c r="B19" s="74"/>
      <c r="C19" s="74"/>
      <c r="D19" s="74"/>
      <c r="E19" s="74"/>
      <c r="F19" s="74"/>
      <c r="G19" s="74"/>
      <c r="H19" s="74"/>
      <c r="I19" s="74"/>
      <c r="J19" s="74"/>
      <c r="K19" s="74"/>
      <c r="L19" s="74"/>
      <c r="M19" s="74"/>
      <c r="N19" s="74"/>
      <c r="O19" s="74"/>
    </row>
    <row r="20" spans="1:15" s="71" customFormat="1" ht="36" customHeight="1" x14ac:dyDescent="0.45">
      <c r="A20" s="270" t="s">
        <v>115</v>
      </c>
      <c r="B20" s="270"/>
      <c r="C20" s="270"/>
      <c r="D20" s="270"/>
      <c r="E20" s="270"/>
      <c r="F20" s="270"/>
      <c r="G20" s="270"/>
      <c r="H20" s="270"/>
      <c r="I20" s="270"/>
      <c r="J20" s="270"/>
      <c r="K20" s="270"/>
      <c r="L20" s="270"/>
      <c r="M20" s="270"/>
      <c r="N20" s="270"/>
      <c r="O20" s="270"/>
    </row>
    <row r="21" spans="1:15" ht="36" customHeight="1" x14ac:dyDescent="0.45">
      <c r="A21" s="75"/>
      <c r="B21" s="75"/>
      <c r="C21" s="75"/>
      <c r="D21" s="75"/>
      <c r="E21" s="75"/>
      <c r="F21" s="75"/>
      <c r="G21" s="75"/>
      <c r="H21" s="75"/>
      <c r="I21" s="75"/>
      <c r="J21" s="75"/>
      <c r="K21" s="75"/>
      <c r="L21" s="75"/>
      <c r="M21" s="75"/>
      <c r="N21" s="75"/>
      <c r="O21" s="75"/>
    </row>
    <row r="22" spans="1:15" ht="36" customHeight="1" x14ac:dyDescent="0.7">
      <c r="A22" s="75"/>
      <c r="B22" s="75"/>
      <c r="C22" s="180">
        <v>1</v>
      </c>
      <c r="D22" s="75"/>
      <c r="E22" s="75"/>
      <c r="F22" s="75"/>
      <c r="G22" s="75"/>
      <c r="H22" s="75"/>
      <c r="I22" s="75"/>
      <c r="J22" s="75"/>
      <c r="K22" s="75"/>
      <c r="L22" s="75"/>
      <c r="M22" s="75"/>
      <c r="N22" s="75"/>
      <c r="O22" s="75"/>
    </row>
    <row r="23" spans="1:15" ht="36" customHeight="1" x14ac:dyDescent="0.45">
      <c r="A23" s="75"/>
      <c r="B23" s="75"/>
      <c r="C23" s="76" t="s">
        <v>131</v>
      </c>
      <c r="D23" s="75"/>
      <c r="E23" s="75"/>
      <c r="F23" s="75"/>
      <c r="G23" s="75"/>
      <c r="H23" s="75"/>
      <c r="I23" s="75"/>
      <c r="J23" s="75"/>
      <c r="K23" s="75"/>
      <c r="L23" s="75"/>
      <c r="M23" s="75"/>
      <c r="N23" s="75"/>
      <c r="O23" s="75"/>
    </row>
    <row r="24" spans="1:15" ht="36" customHeight="1" x14ac:dyDescent="0.7">
      <c r="A24" s="75"/>
      <c r="B24" s="75"/>
      <c r="C24" s="76" t="s">
        <v>128</v>
      </c>
      <c r="D24" s="75"/>
      <c r="E24" s="75"/>
      <c r="F24" s="75"/>
      <c r="G24" s="75"/>
      <c r="H24" s="75"/>
      <c r="I24" s="75"/>
      <c r="J24" s="75"/>
      <c r="K24" s="180">
        <v>5</v>
      </c>
      <c r="L24" s="75"/>
      <c r="M24" s="75"/>
      <c r="N24" s="75"/>
      <c r="O24" s="75"/>
    </row>
    <row r="25" spans="1:15" ht="36" customHeight="1" x14ac:dyDescent="0.7">
      <c r="A25" s="75"/>
      <c r="B25" s="178">
        <v>2</v>
      </c>
      <c r="C25" s="177" t="s">
        <v>131</v>
      </c>
      <c r="D25" s="76" t="s">
        <v>123</v>
      </c>
      <c r="E25" s="76" t="s">
        <v>122</v>
      </c>
      <c r="F25" s="76" t="s">
        <v>135</v>
      </c>
      <c r="G25" s="76" t="s">
        <v>123</v>
      </c>
      <c r="H25" s="75"/>
      <c r="I25" s="180">
        <v>4</v>
      </c>
      <c r="J25" s="75"/>
      <c r="K25" s="76" t="s">
        <v>133</v>
      </c>
      <c r="L25" s="75"/>
      <c r="M25" s="75"/>
      <c r="N25" s="75"/>
      <c r="O25" s="75"/>
    </row>
    <row r="26" spans="1:15" ht="36" customHeight="1" x14ac:dyDescent="0.45">
      <c r="A26" s="75"/>
      <c r="B26" s="75"/>
      <c r="C26" s="76" t="s">
        <v>120</v>
      </c>
      <c r="D26" s="75"/>
      <c r="E26" s="75"/>
      <c r="F26" s="75"/>
      <c r="G26" s="75"/>
      <c r="H26" s="75"/>
      <c r="I26" s="76" t="s">
        <v>119</v>
      </c>
      <c r="J26" s="75"/>
      <c r="K26" s="76" t="s">
        <v>120</v>
      </c>
      <c r="L26" s="75"/>
      <c r="M26" s="75"/>
      <c r="N26" s="75"/>
      <c r="O26" s="75"/>
    </row>
    <row r="27" spans="1:15" ht="36" customHeight="1" x14ac:dyDescent="0.45">
      <c r="A27" s="75"/>
      <c r="B27" s="178">
        <v>3</v>
      </c>
      <c r="C27" s="177" t="s">
        <v>124</v>
      </c>
      <c r="D27" s="76" t="s">
        <v>125</v>
      </c>
      <c r="E27" s="76" t="s">
        <v>126</v>
      </c>
      <c r="F27" s="76" t="s">
        <v>127</v>
      </c>
      <c r="G27" s="76" t="s">
        <v>128</v>
      </c>
      <c r="H27" s="76" t="s">
        <v>122</v>
      </c>
      <c r="I27" s="76" t="s">
        <v>126</v>
      </c>
      <c r="J27" s="76" t="s">
        <v>125</v>
      </c>
      <c r="K27" s="76" t="s">
        <v>123</v>
      </c>
      <c r="L27" s="75"/>
      <c r="M27" s="75"/>
      <c r="N27" s="75"/>
      <c r="O27" s="75"/>
    </row>
    <row r="28" spans="1:15" ht="36" customHeight="1" x14ac:dyDescent="0.45">
      <c r="A28" s="75"/>
      <c r="B28" s="75"/>
      <c r="C28" s="76" t="s">
        <v>132</v>
      </c>
      <c r="D28" s="75"/>
      <c r="E28" s="75"/>
      <c r="F28" s="75"/>
      <c r="G28" s="75"/>
      <c r="H28" s="75"/>
      <c r="I28" s="76" t="s">
        <v>129</v>
      </c>
      <c r="J28" s="75"/>
      <c r="K28" s="76" t="s">
        <v>130</v>
      </c>
      <c r="L28" s="75"/>
      <c r="M28" s="75"/>
      <c r="N28" s="75"/>
      <c r="O28" s="75"/>
    </row>
    <row r="29" spans="1:15" ht="36" customHeight="1" x14ac:dyDescent="0.45">
      <c r="A29" s="178">
        <v>6</v>
      </c>
      <c r="B29" s="76" t="s">
        <v>119</v>
      </c>
      <c r="C29" s="76" t="s">
        <v>120</v>
      </c>
      <c r="D29" s="76" t="s">
        <v>121</v>
      </c>
      <c r="E29" s="76" t="s">
        <v>122</v>
      </c>
      <c r="F29" s="76" t="s">
        <v>123</v>
      </c>
      <c r="G29" s="75"/>
      <c r="H29" s="75"/>
      <c r="I29" s="76" t="s">
        <v>123</v>
      </c>
      <c r="J29" s="75"/>
      <c r="K29" s="76" t="s">
        <v>123</v>
      </c>
      <c r="L29" s="75"/>
      <c r="M29" s="75"/>
      <c r="N29" s="75"/>
      <c r="O29" s="75"/>
    </row>
    <row r="30" spans="1:15" ht="36" customHeight="1" x14ac:dyDescent="0.45">
      <c r="A30" s="75"/>
      <c r="B30" s="75"/>
      <c r="C30" s="76" t="s">
        <v>130</v>
      </c>
      <c r="D30" s="75"/>
      <c r="E30" s="75"/>
      <c r="F30" s="75"/>
      <c r="G30" s="75"/>
      <c r="H30" s="75"/>
      <c r="I30" s="76" t="s">
        <v>130</v>
      </c>
      <c r="J30" s="75"/>
      <c r="K30" s="75"/>
      <c r="L30" s="75"/>
      <c r="M30" s="75"/>
      <c r="N30" s="75"/>
      <c r="O30" s="75"/>
    </row>
    <row r="31" spans="1:15" ht="36" customHeight="1" x14ac:dyDescent="0.45">
      <c r="A31" s="75"/>
      <c r="B31" s="75"/>
      <c r="C31" s="76" t="s">
        <v>120</v>
      </c>
      <c r="D31" s="75"/>
      <c r="E31" s="75"/>
      <c r="F31" s="178">
        <v>7</v>
      </c>
      <c r="G31" s="76" t="s">
        <v>126</v>
      </c>
      <c r="H31" s="76" t="s">
        <v>125</v>
      </c>
      <c r="I31" s="76" t="s">
        <v>126</v>
      </c>
      <c r="J31" s="76" t="s">
        <v>133</v>
      </c>
      <c r="K31" s="76" t="s">
        <v>123</v>
      </c>
      <c r="L31" s="76" t="s">
        <v>134</v>
      </c>
      <c r="M31" s="76" t="s">
        <v>123</v>
      </c>
      <c r="N31" s="75"/>
      <c r="O31" s="75"/>
    </row>
    <row r="32" spans="1:15" ht="36" customHeight="1" x14ac:dyDescent="0.45">
      <c r="A32" s="75"/>
      <c r="B32" s="75"/>
      <c r="C32" s="75"/>
      <c r="D32" s="75"/>
      <c r="E32" s="75"/>
      <c r="F32" s="75"/>
      <c r="G32" s="75"/>
      <c r="H32" s="75"/>
      <c r="I32" s="76" t="s">
        <v>125</v>
      </c>
      <c r="J32" s="75"/>
      <c r="K32" s="75"/>
      <c r="L32" s="75"/>
      <c r="M32" s="75"/>
      <c r="N32" s="75"/>
      <c r="O32" s="75"/>
    </row>
    <row r="33" spans="1:15" ht="36" customHeight="1" x14ac:dyDescent="0.45">
      <c r="A33" s="75"/>
      <c r="B33" s="75"/>
      <c r="C33" s="75"/>
      <c r="D33" s="75"/>
      <c r="E33" s="75"/>
      <c r="F33" s="75"/>
      <c r="G33" s="75"/>
      <c r="H33" s="75"/>
      <c r="I33" s="76" t="s">
        <v>123</v>
      </c>
      <c r="J33" s="75"/>
      <c r="K33" s="75"/>
      <c r="L33" s="75"/>
      <c r="M33" s="75"/>
      <c r="N33" s="75"/>
      <c r="O33" s="75"/>
    </row>
    <row r="34" spans="1:15" ht="36" customHeight="1" x14ac:dyDescent="0.45">
      <c r="A34" s="75"/>
      <c r="B34" s="75"/>
      <c r="C34" s="75"/>
      <c r="D34" s="75"/>
      <c r="E34" s="75"/>
      <c r="F34" s="75"/>
      <c r="G34" s="75"/>
      <c r="H34" s="75"/>
      <c r="I34" s="75"/>
      <c r="J34" s="75"/>
      <c r="K34" s="75"/>
      <c r="L34" s="75"/>
      <c r="M34" s="75"/>
      <c r="N34" s="75"/>
      <c r="O34" s="75"/>
    </row>
    <row r="35" spans="1:15" ht="36" customHeight="1" x14ac:dyDescent="0.45">
      <c r="A35" s="75"/>
      <c r="B35" s="75"/>
      <c r="C35" s="75"/>
      <c r="D35" s="75"/>
      <c r="E35" s="75"/>
      <c r="F35" s="75"/>
      <c r="G35" s="75"/>
      <c r="H35" s="75"/>
      <c r="I35" s="75"/>
      <c r="J35" s="75"/>
      <c r="K35" s="75"/>
      <c r="L35" s="75"/>
      <c r="M35" s="75"/>
      <c r="N35" s="75"/>
      <c r="O35" s="75"/>
    </row>
  </sheetData>
  <mergeCells count="4">
    <mergeCell ref="A17:M17"/>
    <mergeCell ref="A20:O20"/>
    <mergeCell ref="B1:N1"/>
    <mergeCell ref="A18:O18"/>
  </mergeCells>
  <conditionalFormatting sqref="C4">
    <cfRule type="cellIs" dxfId="58" priority="35" operator="notEqual">
      <formula>"დ"</formula>
    </cfRule>
    <cfRule type="cellIs" dxfId="57" priority="36" operator="equal">
      <formula>"დ"</formula>
    </cfRule>
  </conditionalFormatting>
  <conditionalFormatting sqref="C5">
    <cfRule type="cellIs" dxfId="56" priority="33" operator="notEqual">
      <formula>"ე"</formula>
    </cfRule>
    <cfRule type="cellIs" dxfId="55" priority="34" operator="equal">
      <formula>"ე"</formula>
    </cfRule>
  </conditionalFormatting>
  <conditionalFormatting sqref="C6">
    <cfRule type="cellIs" dxfId="54" priority="31" operator="notEqual">
      <formula>"დ"</formula>
    </cfRule>
    <cfRule type="cellIs" dxfId="53" priority="32" operator="equal">
      <formula>"დ"</formula>
    </cfRule>
  </conditionalFormatting>
  <conditionalFormatting sqref="C7">
    <cfRule type="cellIs" dxfId="52" priority="29" operator="notEqual">
      <formula>"ა"</formula>
    </cfRule>
    <cfRule type="cellIs" dxfId="51" priority="30" operator="equal">
      <formula>"ა"</formula>
    </cfRule>
  </conditionalFormatting>
  <conditionalFormatting sqref="C8">
    <cfRule type="cellIs" dxfId="50" priority="27" operator="notEqual">
      <formula>"პ"</formula>
    </cfRule>
    <cfRule type="cellIs" dxfId="49" priority="28" operator="equal">
      <formula>"პ"</formula>
    </cfRule>
  </conditionalFormatting>
  <conditionalFormatting sqref="C9">
    <cfRule type="cellIs" dxfId="48" priority="25" operator="notEqual">
      <formula>"ლ"</formula>
    </cfRule>
    <cfRule type="cellIs" dxfId="47" priority="26" operator="equal">
      <formula>"ლ"</formula>
    </cfRule>
  </conditionalFormatting>
  <conditionalFormatting sqref="C10">
    <cfRule type="cellIs" dxfId="46" priority="23" operator="notEqual">
      <formula>"ა"</formula>
    </cfRule>
    <cfRule type="cellIs" dxfId="45" priority="24" operator="equal">
      <formula>"ა"</formula>
    </cfRule>
  </conditionalFormatting>
  <conditionalFormatting sqref="C11">
    <cfRule type="cellIs" dxfId="44" priority="21" operator="notEqual">
      <formula>"ტ"</formula>
    </cfRule>
    <cfRule type="cellIs" dxfId="43" priority="22" operator="equal">
      <formula>"ტ"</formula>
    </cfRule>
  </conditionalFormatting>
  <conditionalFormatting sqref="C12">
    <cfRule type="cellIs" dxfId="42" priority="19" operator="equal">
      <formula>"ა"</formula>
    </cfRule>
    <cfRule type="cellIs" dxfId="41" priority="20" operator="notEqual">
      <formula>"ა"</formula>
    </cfRule>
  </conditionalFormatting>
  <conditionalFormatting sqref="C23">
    <cfRule type="cellIs" dxfId="40" priority="17" operator="notEqual">
      <formula>"დ"</formula>
    </cfRule>
    <cfRule type="cellIs" dxfId="39" priority="18" operator="equal">
      <formula>"დ"</formula>
    </cfRule>
  </conditionalFormatting>
  <conditionalFormatting sqref="C24">
    <cfRule type="cellIs" dxfId="38" priority="15" operator="notEqual">
      <formula>"ე"</formula>
    </cfRule>
    <cfRule type="cellIs" dxfId="37" priority="16" operator="equal">
      <formula>"ე"</formula>
    </cfRule>
  </conditionalFormatting>
  <conditionalFormatting sqref="C25">
    <cfRule type="cellIs" dxfId="36" priority="13" operator="notEqual">
      <formula>"დ"</formula>
    </cfRule>
    <cfRule type="cellIs" dxfId="35" priority="14" operator="equal">
      <formula>"დ"</formula>
    </cfRule>
  </conditionalFormatting>
  <conditionalFormatting sqref="C26">
    <cfRule type="cellIs" dxfId="34" priority="11" operator="notEqual">
      <formula>"ა"</formula>
    </cfRule>
    <cfRule type="cellIs" dxfId="33" priority="12" operator="equal">
      <formula>"ა"</formula>
    </cfRule>
  </conditionalFormatting>
  <conditionalFormatting sqref="C27">
    <cfRule type="cellIs" dxfId="32" priority="9" operator="notEqual">
      <formula>"პ"</formula>
    </cfRule>
    <cfRule type="cellIs" dxfId="31" priority="10" operator="equal">
      <formula>"პ"</formula>
    </cfRule>
  </conditionalFormatting>
  <conditionalFormatting sqref="C28">
    <cfRule type="cellIs" dxfId="30" priority="7" operator="notEqual">
      <formula>"ლ"</formula>
    </cfRule>
    <cfRule type="cellIs" dxfId="29" priority="8" operator="equal">
      <formula>"ლ"</formula>
    </cfRule>
  </conditionalFormatting>
  <conditionalFormatting sqref="C29">
    <cfRule type="cellIs" dxfId="28" priority="5" operator="notEqual">
      <formula>"ა"</formula>
    </cfRule>
    <cfRule type="cellIs" dxfId="27" priority="6" operator="equal">
      <formula>"ა"</formula>
    </cfRule>
  </conditionalFormatting>
  <conditionalFormatting sqref="C30">
    <cfRule type="cellIs" dxfId="26" priority="3" operator="notEqual">
      <formula>"ტ"</formula>
    </cfRule>
    <cfRule type="cellIs" dxfId="25" priority="4" operator="equal">
      <formula>"ტ"</formula>
    </cfRule>
  </conditionalFormatting>
  <conditionalFormatting sqref="C31">
    <cfRule type="cellIs" dxfId="24" priority="1" operator="equal">
      <formula>"ა"</formula>
    </cfRule>
    <cfRule type="cellIs" dxfId="23" priority="2" operator="notEqual">
      <formula>"ა"</formula>
    </cfRule>
  </conditionalFormatting>
  <hyperlinks>
    <hyperlink ref="A18:C18" location="სარჩევი!A1" display="სარჩევში დაბრუნება"/>
  </hyperlink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121"/>
  <dimension ref="A10:I24"/>
  <sheetViews>
    <sheetView topLeftCell="A7" zoomScaleNormal="100" workbookViewId="0">
      <selection activeCell="A10" sqref="A10:I10"/>
    </sheetView>
  </sheetViews>
  <sheetFormatPr defaultRowHeight="16.8" x14ac:dyDescent="0.45"/>
  <cols>
    <col min="1" max="8" width="11.109375" customWidth="1"/>
    <col min="9" max="9" width="2.77734375" customWidth="1"/>
  </cols>
  <sheetData>
    <row r="10" spans="1:9" ht="56.25" customHeight="1" x14ac:dyDescent="0.45">
      <c r="A10" s="266" t="s">
        <v>587</v>
      </c>
      <c r="B10" s="261"/>
      <c r="C10" s="261"/>
      <c r="D10" s="261"/>
      <c r="E10" s="261"/>
      <c r="F10" s="261"/>
      <c r="G10" s="261"/>
      <c r="H10" s="261"/>
      <c r="I10" s="261"/>
    </row>
    <row r="12" spans="1:9" s="1" customFormat="1" ht="23.4" customHeight="1" x14ac:dyDescent="0.65">
      <c r="A12" s="267" t="s">
        <v>72</v>
      </c>
      <c r="B12" s="267"/>
      <c r="C12" s="267"/>
      <c r="D12" s="267"/>
      <c r="E12" s="267"/>
      <c r="F12" s="267"/>
      <c r="G12" s="267"/>
      <c r="H12" s="267"/>
      <c r="I12" s="267"/>
    </row>
    <row r="14" spans="1:9" s="1" customFormat="1" ht="26.4" x14ac:dyDescent="0.65">
      <c r="A14" s="265" t="s">
        <v>115</v>
      </c>
      <c r="B14" s="265"/>
      <c r="C14" s="265"/>
      <c r="D14" s="265"/>
      <c r="E14" s="265"/>
      <c r="F14" s="265"/>
      <c r="G14" s="265"/>
      <c r="H14" s="265"/>
      <c r="I14" s="265"/>
    </row>
    <row r="16" spans="1:9" ht="60" customHeight="1" x14ac:dyDescent="0.45">
      <c r="A16" s="45"/>
      <c r="B16" s="209"/>
      <c r="C16" s="38"/>
      <c r="D16" s="209"/>
      <c r="E16" s="38"/>
      <c r="F16" s="209"/>
      <c r="G16" s="38"/>
      <c r="H16" s="209"/>
      <c r="I16" s="185">
        <v>8</v>
      </c>
    </row>
    <row r="17" spans="1:9" ht="60" customHeight="1" x14ac:dyDescent="0.45">
      <c r="A17" s="209"/>
      <c r="B17" s="40"/>
      <c r="C17" s="209"/>
      <c r="D17" s="40"/>
      <c r="E17" s="209"/>
      <c r="F17" s="40"/>
      <c r="G17" s="209"/>
      <c r="H17" s="41"/>
      <c r="I17" s="185">
        <v>7</v>
      </c>
    </row>
    <row r="18" spans="1:9" ht="60" customHeight="1" x14ac:dyDescent="0.45">
      <c r="A18" s="39"/>
      <c r="B18" s="209"/>
      <c r="C18" s="40"/>
      <c r="D18" s="209"/>
      <c r="E18" s="40"/>
      <c r="F18" s="209"/>
      <c r="G18" s="40"/>
      <c r="H18" s="209"/>
      <c r="I18" s="185">
        <v>6</v>
      </c>
    </row>
    <row r="19" spans="1:9" ht="60" customHeight="1" x14ac:dyDescent="0.45">
      <c r="A19" s="209"/>
      <c r="B19" s="40"/>
      <c r="C19" s="209"/>
      <c r="D19" s="40"/>
      <c r="E19" s="209"/>
      <c r="F19" s="40"/>
      <c r="G19" s="209"/>
      <c r="H19" s="41"/>
      <c r="I19" s="185">
        <v>5</v>
      </c>
    </row>
    <row r="20" spans="1:9" ht="60" customHeight="1" x14ac:dyDescent="0.45">
      <c r="A20" s="39"/>
      <c r="B20" s="209"/>
      <c r="C20" s="40"/>
      <c r="D20" s="209"/>
      <c r="E20" s="40"/>
      <c r="F20" s="209"/>
      <c r="G20" s="40"/>
      <c r="H20" s="209"/>
      <c r="I20" s="185">
        <v>4</v>
      </c>
    </row>
    <row r="21" spans="1:9" ht="60" customHeight="1" x14ac:dyDescent="0.45">
      <c r="A21" s="209"/>
      <c r="B21" s="40"/>
      <c r="C21" s="209"/>
      <c r="D21" s="40"/>
      <c r="E21" s="209"/>
      <c r="F21" s="40"/>
      <c r="G21" s="209"/>
      <c r="H21" s="41"/>
      <c r="I21" s="185">
        <v>3</v>
      </c>
    </row>
    <row r="22" spans="1:9" ht="60" customHeight="1" x14ac:dyDescent="0.45">
      <c r="A22" s="39"/>
      <c r="B22" s="209"/>
      <c r="C22" s="40"/>
      <c r="D22" s="209"/>
      <c r="E22" s="40"/>
      <c r="F22" s="209"/>
      <c r="G22" s="40"/>
      <c r="H22" s="209"/>
      <c r="I22" s="185">
        <v>2</v>
      </c>
    </row>
    <row r="23" spans="1:9" ht="60" customHeight="1" x14ac:dyDescent="0.45">
      <c r="A23" s="209"/>
      <c r="B23" s="42"/>
      <c r="C23" s="209"/>
      <c r="D23" s="42"/>
      <c r="E23" s="209"/>
      <c r="F23" s="42"/>
      <c r="G23" s="209"/>
      <c r="H23" s="44"/>
      <c r="I23" s="185">
        <v>1</v>
      </c>
    </row>
    <row r="24" spans="1:9" x14ac:dyDescent="0.45">
      <c r="A24" s="185" t="s">
        <v>384</v>
      </c>
      <c r="B24" s="185" t="s">
        <v>385</v>
      </c>
      <c r="C24" s="185" t="s">
        <v>386</v>
      </c>
      <c r="D24" s="185" t="s">
        <v>387</v>
      </c>
      <c r="E24" s="185" t="s">
        <v>388</v>
      </c>
      <c r="F24" s="185" t="s">
        <v>389</v>
      </c>
      <c r="G24" s="185" t="s">
        <v>390</v>
      </c>
      <c r="H24" s="185" t="s">
        <v>391</v>
      </c>
    </row>
  </sheetData>
  <mergeCells count="3">
    <mergeCell ref="A14:I14"/>
    <mergeCell ref="A10:I10"/>
    <mergeCell ref="A12:I12"/>
  </mergeCells>
  <hyperlinks>
    <hyperlink ref="A12:C12" location="სარჩევი!A1" display="სარჩევში დაბრუნება"/>
  </hyperlink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61"/>
  <dimension ref="A2:G14"/>
  <sheetViews>
    <sheetView zoomScaleNormal="100" workbookViewId="0">
      <selection activeCell="A2" sqref="A2:F2"/>
    </sheetView>
  </sheetViews>
  <sheetFormatPr defaultRowHeight="21" x14ac:dyDescent="0.55000000000000004"/>
  <cols>
    <col min="1" max="7" width="11.109375" style="54" customWidth="1"/>
    <col min="8" max="246" width="8.88671875" style="54"/>
    <col min="247" max="247" width="12" style="54" bestFit="1" customWidth="1"/>
    <col min="248" max="502" width="8.88671875" style="54"/>
    <col min="503" max="503" width="12" style="54" bestFit="1" customWidth="1"/>
    <col min="504" max="758" width="8.88671875" style="54"/>
    <col min="759" max="759" width="12" style="54" bestFit="1" customWidth="1"/>
    <col min="760" max="1014" width="8.88671875" style="54"/>
    <col min="1015" max="1015" width="12" style="54" bestFit="1" customWidth="1"/>
    <col min="1016" max="1270" width="8.88671875" style="54"/>
    <col min="1271" max="1271" width="12" style="54" bestFit="1" customWidth="1"/>
    <col min="1272" max="1526" width="8.88671875" style="54"/>
    <col min="1527" max="1527" width="12" style="54" bestFit="1" customWidth="1"/>
    <col min="1528" max="1782" width="8.88671875" style="54"/>
    <col min="1783" max="1783" width="12" style="54" bestFit="1" customWidth="1"/>
    <col min="1784" max="2038" width="8.88671875" style="54"/>
    <col min="2039" max="2039" width="12" style="54" bestFit="1" customWidth="1"/>
    <col min="2040" max="2294" width="8.88671875" style="54"/>
    <col min="2295" max="2295" width="12" style="54" bestFit="1" customWidth="1"/>
    <col min="2296" max="2550" width="8.88671875" style="54"/>
    <col min="2551" max="2551" width="12" style="54" bestFit="1" customWidth="1"/>
    <col min="2552" max="2806" width="8.88671875" style="54"/>
    <col min="2807" max="2807" width="12" style="54" bestFit="1" customWidth="1"/>
    <col min="2808" max="3062" width="8.88671875" style="54"/>
    <col min="3063" max="3063" width="12" style="54" bestFit="1" customWidth="1"/>
    <col min="3064" max="3318" width="8.88671875" style="54"/>
    <col min="3319" max="3319" width="12" style="54" bestFit="1" customWidth="1"/>
    <col min="3320" max="3574" width="8.88671875" style="54"/>
    <col min="3575" max="3575" width="12" style="54" bestFit="1" customWidth="1"/>
    <col min="3576" max="3830" width="8.88671875" style="54"/>
    <col min="3831" max="3831" width="12" style="54" bestFit="1" customWidth="1"/>
    <col min="3832" max="4086" width="8.88671875" style="54"/>
    <col min="4087" max="4087" width="12" style="54" bestFit="1" customWidth="1"/>
    <col min="4088" max="4342" width="8.88671875" style="54"/>
    <col min="4343" max="4343" width="12" style="54" bestFit="1" customWidth="1"/>
    <col min="4344" max="4598" width="8.88671875" style="54"/>
    <col min="4599" max="4599" width="12" style="54" bestFit="1" customWidth="1"/>
    <col min="4600" max="4854" width="8.88671875" style="54"/>
    <col min="4855" max="4855" width="12" style="54" bestFit="1" customWidth="1"/>
    <col min="4856" max="5110" width="8.88671875" style="54"/>
    <col min="5111" max="5111" width="12" style="54" bestFit="1" customWidth="1"/>
    <col min="5112" max="5366" width="8.88671875" style="54"/>
    <col min="5367" max="5367" width="12" style="54" bestFit="1" customWidth="1"/>
    <col min="5368" max="5622" width="8.88671875" style="54"/>
    <col min="5623" max="5623" width="12" style="54" bestFit="1" customWidth="1"/>
    <col min="5624" max="5878" width="8.88671875" style="54"/>
    <col min="5879" max="5879" width="12" style="54" bestFit="1" customWidth="1"/>
    <col min="5880" max="6134" width="8.88671875" style="54"/>
    <col min="6135" max="6135" width="12" style="54" bestFit="1" customWidth="1"/>
    <col min="6136" max="6390" width="8.88671875" style="54"/>
    <col min="6391" max="6391" width="12" style="54" bestFit="1" customWidth="1"/>
    <col min="6392" max="6646" width="8.88671875" style="54"/>
    <col min="6647" max="6647" width="12" style="54" bestFit="1" customWidth="1"/>
    <col min="6648" max="6902" width="8.88671875" style="54"/>
    <col min="6903" max="6903" width="12" style="54" bestFit="1" customWidth="1"/>
    <col min="6904" max="7158" width="8.88671875" style="54"/>
    <col min="7159" max="7159" width="12" style="54" bestFit="1" customWidth="1"/>
    <col min="7160" max="7414" width="8.88671875" style="54"/>
    <col min="7415" max="7415" width="12" style="54" bestFit="1" customWidth="1"/>
    <col min="7416" max="7670" width="8.88671875" style="54"/>
    <col min="7671" max="7671" width="12" style="54" bestFit="1" customWidth="1"/>
    <col min="7672" max="7926" width="8.88671875" style="54"/>
    <col min="7927" max="7927" width="12" style="54" bestFit="1" customWidth="1"/>
    <col min="7928" max="8182" width="8.88671875" style="54"/>
    <col min="8183" max="8183" width="12" style="54" bestFit="1" customWidth="1"/>
    <col min="8184" max="8438" width="8.88671875" style="54"/>
    <col min="8439" max="8439" width="12" style="54" bestFit="1" customWidth="1"/>
    <col min="8440" max="8694" width="8.88671875" style="54"/>
    <col min="8695" max="8695" width="12" style="54" bestFit="1" customWidth="1"/>
    <col min="8696" max="8950" width="8.88671875" style="54"/>
    <col min="8951" max="8951" width="12" style="54" bestFit="1" customWidth="1"/>
    <col min="8952" max="9206" width="8.88671875" style="54"/>
    <col min="9207" max="9207" width="12" style="54" bestFit="1" customWidth="1"/>
    <col min="9208" max="9462" width="8.88671875" style="54"/>
    <col min="9463" max="9463" width="12" style="54" bestFit="1" customWidth="1"/>
    <col min="9464" max="9718" width="8.88671875" style="54"/>
    <col min="9719" max="9719" width="12" style="54" bestFit="1" customWidth="1"/>
    <col min="9720" max="9974" width="8.88671875" style="54"/>
    <col min="9975" max="9975" width="12" style="54" bestFit="1" customWidth="1"/>
    <col min="9976" max="10230" width="8.88671875" style="54"/>
    <col min="10231" max="10231" width="12" style="54" bestFit="1" customWidth="1"/>
    <col min="10232" max="10486" width="8.88671875" style="54"/>
    <col min="10487" max="10487" width="12" style="54" bestFit="1" customWidth="1"/>
    <col min="10488" max="10742" width="8.88671875" style="54"/>
    <col min="10743" max="10743" width="12" style="54" bestFit="1" customWidth="1"/>
    <col min="10744" max="10998" width="8.88671875" style="54"/>
    <col min="10999" max="10999" width="12" style="54" bestFit="1" customWidth="1"/>
    <col min="11000" max="11254" width="8.88671875" style="54"/>
    <col min="11255" max="11255" width="12" style="54" bestFit="1" customWidth="1"/>
    <col min="11256" max="11510" width="8.88671875" style="54"/>
    <col min="11511" max="11511" width="12" style="54" bestFit="1" customWidth="1"/>
    <col min="11512" max="11766" width="8.88671875" style="54"/>
    <col min="11767" max="11767" width="12" style="54" bestFit="1" customWidth="1"/>
    <col min="11768" max="12022" width="8.88671875" style="54"/>
    <col min="12023" max="12023" width="12" style="54" bestFit="1" customWidth="1"/>
    <col min="12024" max="12278" width="8.88671875" style="54"/>
    <col min="12279" max="12279" width="12" style="54" bestFit="1" customWidth="1"/>
    <col min="12280" max="12534" width="8.88671875" style="54"/>
    <col min="12535" max="12535" width="12" style="54" bestFit="1" customWidth="1"/>
    <col min="12536" max="12790" width="8.88671875" style="54"/>
    <col min="12791" max="12791" width="12" style="54" bestFit="1" customWidth="1"/>
    <col min="12792" max="13046" width="8.88671875" style="54"/>
    <col min="13047" max="13047" width="12" style="54" bestFit="1" customWidth="1"/>
    <col min="13048" max="13302" width="8.88671875" style="54"/>
    <col min="13303" max="13303" width="12" style="54" bestFit="1" customWidth="1"/>
    <col min="13304" max="13558" width="8.88671875" style="54"/>
    <col min="13559" max="13559" width="12" style="54" bestFit="1" customWidth="1"/>
    <col min="13560" max="13814" width="8.88671875" style="54"/>
    <col min="13815" max="13815" width="12" style="54" bestFit="1" customWidth="1"/>
    <col min="13816" max="14070" width="8.88671875" style="54"/>
    <col min="14071" max="14071" width="12" style="54" bestFit="1" customWidth="1"/>
    <col min="14072" max="14326" width="8.88671875" style="54"/>
    <col min="14327" max="14327" width="12" style="54" bestFit="1" customWidth="1"/>
    <col min="14328" max="14582" width="8.88671875" style="54"/>
    <col min="14583" max="14583" width="12" style="54" bestFit="1" customWidth="1"/>
    <col min="14584" max="14838" width="8.88671875" style="54"/>
    <col min="14839" max="14839" width="12" style="54" bestFit="1" customWidth="1"/>
    <col min="14840" max="15094" width="8.88671875" style="54"/>
    <col min="15095" max="15095" width="12" style="54" bestFit="1" customWidth="1"/>
    <col min="15096" max="15350" width="8.88671875" style="54"/>
    <col min="15351" max="15351" width="12" style="54" bestFit="1" customWidth="1"/>
    <col min="15352" max="15606" width="8.88671875" style="54"/>
    <col min="15607" max="15607" width="12" style="54" bestFit="1" customWidth="1"/>
    <col min="15608" max="15862" width="8.88671875" style="54"/>
    <col min="15863" max="15863" width="12" style="54" bestFit="1" customWidth="1"/>
    <col min="15864" max="16118" width="8.88671875" style="54"/>
    <col min="16119" max="16119" width="12" style="54" bestFit="1" customWidth="1"/>
    <col min="16120" max="16372" width="8.88671875" style="54"/>
    <col min="16373" max="16384" width="8.88671875" style="54" customWidth="1"/>
  </cols>
  <sheetData>
    <row r="2" spans="1:7" ht="76.5" customHeight="1" x14ac:dyDescent="0.55000000000000004">
      <c r="A2" s="261" t="s">
        <v>586</v>
      </c>
      <c r="B2" s="261"/>
      <c r="C2" s="261"/>
      <c r="D2" s="261"/>
      <c r="E2" s="261"/>
      <c r="F2" s="261"/>
    </row>
    <row r="3" spans="1:7" x14ac:dyDescent="0.55000000000000004">
      <c r="A3" s="63"/>
      <c r="B3" s="63"/>
      <c r="C3" s="63"/>
      <c r="D3" s="63"/>
      <c r="E3" s="63"/>
      <c r="F3" s="63"/>
    </row>
    <row r="4" spans="1:7" s="1" customFormat="1" ht="23.4" customHeight="1" x14ac:dyDescent="0.45">
      <c r="A4" s="264" t="s">
        <v>72</v>
      </c>
      <c r="B4" s="264"/>
      <c r="C4" s="264"/>
      <c r="D4" s="264"/>
      <c r="E4" s="264"/>
      <c r="F4" s="264"/>
      <c r="G4" s="264"/>
    </row>
    <row r="5" spans="1:7" s="1" customFormat="1" x14ac:dyDescent="0.45"/>
    <row r="6" spans="1:7" s="1" customFormat="1" ht="26.4" x14ac:dyDescent="0.45">
      <c r="A6" s="262" t="s">
        <v>115</v>
      </c>
      <c r="B6" s="262"/>
      <c r="C6" s="262"/>
      <c r="D6" s="262"/>
      <c r="E6" s="262"/>
      <c r="F6" s="262"/>
      <c r="G6" s="262"/>
    </row>
    <row r="7" spans="1:7" s="1" customFormat="1" ht="21.6" thickBot="1" x14ac:dyDescent="0.5"/>
    <row r="8" spans="1:7" ht="60" customHeight="1" x14ac:dyDescent="0.55000000000000004">
      <c r="A8" s="273" t="s">
        <v>378</v>
      </c>
      <c r="B8" s="274"/>
      <c r="C8" s="274"/>
      <c r="D8" s="274"/>
      <c r="E8" s="274"/>
      <c r="F8" s="274"/>
      <c r="G8" s="275"/>
    </row>
    <row r="9" spans="1:7" ht="60" customHeight="1" x14ac:dyDescent="0.55000000000000004">
      <c r="A9" s="121" t="s">
        <v>88</v>
      </c>
      <c r="B9" s="122" t="s">
        <v>89</v>
      </c>
      <c r="C9" s="122" t="s">
        <v>91</v>
      </c>
      <c r="D9" s="122" t="s">
        <v>92</v>
      </c>
      <c r="E9" s="122" t="s">
        <v>90</v>
      </c>
      <c r="F9" s="122" t="s">
        <v>75</v>
      </c>
      <c r="G9" s="123" t="s">
        <v>74</v>
      </c>
    </row>
    <row r="10" spans="1:7" ht="60" customHeight="1" x14ac:dyDescent="0.55000000000000004">
      <c r="A10" s="124"/>
      <c r="B10" s="125"/>
      <c r="C10" s="125"/>
      <c r="D10" s="125"/>
      <c r="E10" s="125"/>
      <c r="F10" s="126">
        <v>1</v>
      </c>
      <c r="G10" s="127">
        <v>2</v>
      </c>
    </row>
    <row r="11" spans="1:7" ht="60" customHeight="1" x14ac:dyDescent="0.55000000000000004">
      <c r="A11" s="124">
        <v>3</v>
      </c>
      <c r="B11" s="125">
        <v>4</v>
      </c>
      <c r="C11" s="125">
        <v>5</v>
      </c>
      <c r="D11" s="125">
        <v>6</v>
      </c>
      <c r="E11" s="125">
        <v>7</v>
      </c>
      <c r="F11" s="126">
        <v>8</v>
      </c>
      <c r="G11" s="127">
        <v>9</v>
      </c>
    </row>
    <row r="12" spans="1:7" ht="60" customHeight="1" x14ac:dyDescent="0.55000000000000004">
      <c r="A12" s="124">
        <v>10</v>
      </c>
      <c r="B12" s="125">
        <v>11</v>
      </c>
      <c r="C12" s="125">
        <v>12</v>
      </c>
      <c r="D12" s="128">
        <v>13</v>
      </c>
      <c r="E12" s="125">
        <v>14</v>
      </c>
      <c r="F12" s="126">
        <v>15</v>
      </c>
      <c r="G12" s="127">
        <v>16</v>
      </c>
    </row>
    <row r="13" spans="1:7" ht="60" customHeight="1" x14ac:dyDescent="0.55000000000000004">
      <c r="A13" s="124">
        <v>17</v>
      </c>
      <c r="B13" s="125">
        <v>18</v>
      </c>
      <c r="C13" s="125">
        <v>19</v>
      </c>
      <c r="D13" s="125">
        <v>20</v>
      </c>
      <c r="E13" s="125">
        <v>21</v>
      </c>
      <c r="F13" s="126">
        <v>22</v>
      </c>
      <c r="G13" s="127">
        <v>23</v>
      </c>
    </row>
    <row r="14" spans="1:7" ht="60" customHeight="1" thickBot="1" x14ac:dyDescent="0.6">
      <c r="A14" s="129">
        <v>24</v>
      </c>
      <c r="B14" s="130">
        <v>25</v>
      </c>
      <c r="C14" s="130">
        <v>26</v>
      </c>
      <c r="D14" s="130">
        <v>27</v>
      </c>
      <c r="E14" s="130">
        <v>28</v>
      </c>
      <c r="F14" s="131">
        <v>29</v>
      </c>
      <c r="G14" s="132">
        <v>30</v>
      </c>
    </row>
  </sheetData>
  <mergeCells count="4">
    <mergeCell ref="A8:G8"/>
    <mergeCell ref="A2:F2"/>
    <mergeCell ref="A6:G6"/>
    <mergeCell ref="A4:G4"/>
  </mergeCells>
  <hyperlinks>
    <hyperlink ref="A4:C4" location="სარჩევი!A1" display="სარჩევში დაბრუნება"/>
  </hyperlink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4"/>
  <sheetViews>
    <sheetView zoomScaleNormal="100" workbookViewId="0">
      <selection activeCell="F5" sqref="F5"/>
    </sheetView>
  </sheetViews>
  <sheetFormatPr defaultRowHeight="16.8" x14ac:dyDescent="0.45"/>
  <cols>
    <col min="1" max="1" width="5.6640625" customWidth="1"/>
    <col min="2" max="2" width="19.33203125" customWidth="1"/>
    <col min="3" max="3" width="19.88671875" customWidth="1"/>
    <col min="4" max="4" width="15" customWidth="1"/>
  </cols>
  <sheetData>
    <row r="2" spans="1:19" ht="87" customHeight="1" x14ac:dyDescent="0.45">
      <c r="A2" s="261" t="s">
        <v>562</v>
      </c>
      <c r="B2" s="261"/>
      <c r="C2" s="261"/>
      <c r="D2" s="261"/>
      <c r="E2" s="261"/>
    </row>
    <row r="4" spans="1:19" s="1" customFormat="1" ht="23.4" customHeight="1" x14ac:dyDescent="0.45">
      <c r="A4" s="264" t="s">
        <v>72</v>
      </c>
      <c r="B4" s="264"/>
      <c r="C4" s="264"/>
      <c r="D4" s="264"/>
      <c r="E4" s="264"/>
    </row>
    <row r="5" spans="1:19" ht="17.25" customHeight="1" x14ac:dyDescent="0.45"/>
    <row r="6" spans="1:19" s="1" customFormat="1" ht="26.4" x14ac:dyDescent="0.45">
      <c r="A6" s="262" t="s">
        <v>115</v>
      </c>
      <c r="B6" s="262"/>
      <c r="C6" s="262"/>
      <c r="D6" s="262"/>
      <c r="E6" s="262"/>
      <c r="F6"/>
      <c r="G6"/>
      <c r="H6"/>
      <c r="I6"/>
      <c r="J6"/>
      <c r="K6"/>
      <c r="L6"/>
      <c r="M6"/>
      <c r="N6"/>
      <c r="O6"/>
      <c r="P6"/>
      <c r="Q6"/>
      <c r="R6"/>
      <c r="S6"/>
    </row>
    <row r="8" spans="1:19" ht="25.95" customHeight="1" x14ac:dyDescent="0.45">
      <c r="A8" s="279" t="s">
        <v>392</v>
      </c>
      <c r="B8" s="279"/>
      <c r="C8" s="279"/>
      <c r="D8" s="279"/>
    </row>
    <row r="9" spans="1:19" ht="38.4" customHeight="1" x14ac:dyDescent="0.45">
      <c r="A9" s="166" t="s">
        <v>23</v>
      </c>
      <c r="B9" s="166" t="s">
        <v>267</v>
      </c>
      <c r="C9" s="166" t="s">
        <v>268</v>
      </c>
      <c r="D9" s="166" t="s">
        <v>269</v>
      </c>
    </row>
    <row r="10" spans="1:19" ht="34.950000000000003" customHeight="1" x14ac:dyDescent="0.45">
      <c r="A10" s="134">
        <v>1</v>
      </c>
      <c r="B10" s="276" t="s">
        <v>27</v>
      </c>
      <c r="C10" s="135" t="s">
        <v>270</v>
      </c>
      <c r="D10" s="136">
        <v>288</v>
      </c>
    </row>
    <row r="11" spans="1:19" ht="34.950000000000003" customHeight="1" x14ac:dyDescent="0.45">
      <c r="A11" s="134">
        <v>2</v>
      </c>
      <c r="B11" s="277"/>
      <c r="C11" s="46"/>
      <c r="D11" s="137"/>
    </row>
    <row r="12" spans="1:19" ht="34.950000000000003" customHeight="1" x14ac:dyDescent="0.45">
      <c r="A12" s="134">
        <v>3</v>
      </c>
      <c r="B12" s="277"/>
      <c r="C12" s="46"/>
      <c r="D12" s="137"/>
    </row>
    <row r="13" spans="1:19" ht="34.950000000000003" customHeight="1" x14ac:dyDescent="0.45">
      <c r="A13" s="134">
        <v>4</v>
      </c>
      <c r="B13" s="277"/>
      <c r="C13" s="46"/>
      <c r="D13" s="137"/>
    </row>
    <row r="14" spans="1:19" ht="34.950000000000003" customHeight="1" x14ac:dyDescent="0.45">
      <c r="A14" s="134">
        <v>5</v>
      </c>
      <c r="B14" s="278"/>
      <c r="C14" s="46"/>
      <c r="D14" s="137"/>
    </row>
  </sheetData>
  <mergeCells count="5">
    <mergeCell ref="B10:B14"/>
    <mergeCell ref="A8:D8"/>
    <mergeCell ref="A2:E2"/>
    <mergeCell ref="A6:E6"/>
    <mergeCell ref="A4:E4"/>
  </mergeCells>
  <hyperlinks>
    <hyperlink ref="A4:C4" location="სარჩევი!A1" display="სარჩევში დაბრუნება"/>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___151"/>
  <dimension ref="A1:O37"/>
  <sheetViews>
    <sheetView zoomScaleNormal="100" workbookViewId="0">
      <selection sqref="A1:O1"/>
    </sheetView>
  </sheetViews>
  <sheetFormatPr defaultRowHeight="16.8" x14ac:dyDescent="0.45"/>
  <cols>
    <col min="1" max="1" width="3.33203125" customWidth="1"/>
    <col min="2" max="2" width="16.6640625" customWidth="1"/>
    <col min="3" max="3" width="4.33203125" style="26" customWidth="1"/>
    <col min="4" max="4" width="8.33203125" customWidth="1"/>
    <col min="5" max="5" width="3.33203125" customWidth="1"/>
    <col min="6" max="6" width="16.77734375" customWidth="1"/>
    <col min="7" max="7" width="4.33203125" customWidth="1"/>
    <col min="8" max="8" width="8.33203125" customWidth="1"/>
    <col min="9" max="9" width="3.33203125" customWidth="1"/>
    <col min="10" max="10" width="16.6640625" customWidth="1"/>
    <col min="11" max="11" width="4.33203125" customWidth="1"/>
    <col min="12" max="12" width="8.33203125" customWidth="1"/>
    <col min="13" max="13" width="3.33203125" customWidth="1"/>
    <col min="14" max="14" width="16.6640625" customWidth="1"/>
    <col min="15" max="15" width="4.77734375" customWidth="1"/>
  </cols>
  <sheetData>
    <row r="1" spans="1:15" ht="32.4" customHeight="1" x14ac:dyDescent="0.45">
      <c r="A1" s="261" t="s">
        <v>561</v>
      </c>
      <c r="B1" s="261"/>
      <c r="C1" s="261"/>
      <c r="D1" s="261"/>
      <c r="E1" s="261"/>
      <c r="F1" s="261"/>
      <c r="G1" s="261"/>
      <c r="H1" s="261"/>
      <c r="I1" s="261"/>
      <c r="J1" s="261"/>
      <c r="K1" s="261"/>
      <c r="L1" s="261"/>
      <c r="M1" s="261"/>
      <c r="N1" s="261"/>
      <c r="O1" s="261"/>
    </row>
    <row r="2" spans="1:15" s="189" customFormat="1" ht="32.4" customHeight="1" x14ac:dyDescent="0.45">
      <c r="A2" s="188"/>
      <c r="B2" s="188"/>
      <c r="C2" s="188"/>
      <c r="D2" s="188"/>
      <c r="E2" s="188"/>
      <c r="F2" s="188"/>
      <c r="G2" s="188"/>
      <c r="H2" s="188"/>
      <c r="I2" s="188"/>
      <c r="J2" s="188"/>
      <c r="K2" s="188"/>
      <c r="L2" s="188"/>
      <c r="M2" s="188"/>
      <c r="N2" s="188"/>
      <c r="O2" s="188"/>
    </row>
    <row r="3" spans="1:15" s="1" customFormat="1" ht="23.4" customHeight="1" x14ac:dyDescent="0.45">
      <c r="A3" s="264" t="s">
        <v>72</v>
      </c>
      <c r="B3" s="264"/>
      <c r="C3" s="264"/>
      <c r="D3" s="264"/>
      <c r="E3" s="264"/>
      <c r="F3" s="264"/>
      <c r="G3" s="264"/>
      <c r="H3" s="264"/>
      <c r="I3" s="264"/>
      <c r="J3" s="264"/>
      <c r="K3" s="264"/>
      <c r="L3" s="264"/>
      <c r="M3" s="264"/>
      <c r="N3" s="264"/>
      <c r="O3" s="264"/>
    </row>
    <row r="4" spans="1:15" ht="25.95" customHeight="1" x14ac:dyDescent="0.45">
      <c r="C4"/>
    </row>
    <row r="5" spans="1:15" ht="35.4" x14ac:dyDescent="0.45">
      <c r="A5" s="281" t="s">
        <v>494</v>
      </c>
      <c r="B5" s="281"/>
      <c r="C5" s="281"/>
      <c r="D5" s="281"/>
      <c r="E5" s="281"/>
      <c r="F5" s="281"/>
      <c r="G5" s="281"/>
      <c r="H5" s="281"/>
      <c r="I5" s="281"/>
      <c r="J5" s="281"/>
      <c r="K5" s="281"/>
      <c r="L5" s="281"/>
      <c r="M5" s="281"/>
      <c r="N5" s="281"/>
      <c r="O5" s="281"/>
    </row>
    <row r="6" spans="1:15" ht="24" customHeight="1" x14ac:dyDescent="0.45">
      <c r="A6" s="280" t="s">
        <v>239</v>
      </c>
      <c r="B6" s="280"/>
      <c r="C6" s="280"/>
      <c r="D6" s="119"/>
      <c r="E6" s="280" t="s">
        <v>240</v>
      </c>
      <c r="F6" s="280"/>
      <c r="G6" s="280"/>
      <c r="H6" s="119"/>
      <c r="I6" s="280" t="s">
        <v>241</v>
      </c>
      <c r="J6" s="280"/>
      <c r="K6" s="280"/>
      <c r="L6" s="119"/>
      <c r="M6" s="280" t="s">
        <v>242</v>
      </c>
      <c r="N6" s="280"/>
      <c r="O6" s="280"/>
    </row>
    <row r="7" spans="1:15" ht="12" customHeight="1" x14ac:dyDescent="0.45">
      <c r="A7" s="111"/>
      <c r="B7" s="114" t="s">
        <v>111</v>
      </c>
      <c r="C7" s="115">
        <v>3</v>
      </c>
      <c r="D7" s="111"/>
      <c r="E7" s="111"/>
      <c r="F7" s="111"/>
      <c r="G7" s="111"/>
      <c r="H7" s="111"/>
      <c r="I7" s="111"/>
      <c r="J7" s="111"/>
      <c r="K7" s="111"/>
      <c r="L7" s="111"/>
      <c r="M7" s="111"/>
      <c r="N7" s="111"/>
      <c r="O7" s="111"/>
    </row>
    <row r="8" spans="1:15" ht="4.95" customHeight="1" x14ac:dyDescent="0.45">
      <c r="A8" s="111"/>
      <c r="B8" s="111"/>
      <c r="C8" s="116"/>
      <c r="D8" s="111"/>
      <c r="E8" s="111"/>
      <c r="F8" s="111"/>
      <c r="G8" s="118"/>
      <c r="H8" s="111"/>
      <c r="I8" s="111"/>
      <c r="J8" s="111"/>
      <c r="K8" s="111"/>
      <c r="L8" s="111"/>
      <c r="M8" s="111"/>
      <c r="N8" s="111"/>
      <c r="O8" s="111"/>
    </row>
    <row r="9" spans="1:15" ht="12" customHeight="1" x14ac:dyDescent="0.45">
      <c r="A9" s="111"/>
      <c r="B9" s="114" t="s">
        <v>243</v>
      </c>
      <c r="C9" s="115">
        <v>2</v>
      </c>
      <c r="D9" s="111"/>
      <c r="E9" s="111"/>
      <c r="F9" s="114" t="s">
        <v>111</v>
      </c>
      <c r="G9" s="115">
        <v>2</v>
      </c>
      <c r="H9" s="111"/>
      <c r="I9" s="111"/>
      <c r="J9" s="111"/>
      <c r="K9" s="111"/>
      <c r="L9" s="111"/>
      <c r="M9" s="111"/>
      <c r="N9" s="111"/>
      <c r="O9" s="111"/>
    </row>
    <row r="10" spans="1:15" ht="12" customHeight="1" x14ac:dyDescent="0.45">
      <c r="A10" s="111"/>
      <c r="B10" s="111"/>
      <c r="C10" s="117"/>
      <c r="D10" s="111"/>
      <c r="E10" s="111"/>
      <c r="F10" s="111"/>
      <c r="G10" s="118"/>
      <c r="H10" s="111"/>
      <c r="I10" s="111"/>
      <c r="J10" s="111"/>
      <c r="K10" s="111"/>
      <c r="L10" s="111"/>
      <c r="M10" s="111"/>
      <c r="N10" s="111"/>
      <c r="O10" s="111"/>
    </row>
    <row r="11" spans="1:15" ht="12" customHeight="1" x14ac:dyDescent="0.45">
      <c r="A11" s="111"/>
      <c r="B11" s="114" t="s">
        <v>244</v>
      </c>
      <c r="C11" s="115">
        <v>2</v>
      </c>
      <c r="D11" s="111"/>
      <c r="E11" s="111"/>
      <c r="F11" s="114" t="s">
        <v>244</v>
      </c>
      <c r="G11" s="115">
        <v>1</v>
      </c>
      <c r="H11" s="111"/>
      <c r="I11" s="111"/>
      <c r="J11" s="111"/>
      <c r="K11" s="111"/>
      <c r="L11" s="111"/>
      <c r="M11" s="111"/>
      <c r="N11" s="111"/>
      <c r="O11" s="111"/>
    </row>
    <row r="12" spans="1:15" ht="4.2" customHeight="1" x14ac:dyDescent="0.45">
      <c r="A12" s="111"/>
      <c r="B12" s="111"/>
      <c r="C12" s="117"/>
      <c r="D12" s="111"/>
      <c r="E12" s="111"/>
      <c r="F12" s="113"/>
      <c r="G12" s="118"/>
      <c r="H12" s="111"/>
      <c r="I12" s="111"/>
      <c r="J12" s="111"/>
      <c r="K12" s="111"/>
      <c r="L12" s="111"/>
      <c r="M12" s="111"/>
      <c r="N12" s="111"/>
      <c r="O12" s="111"/>
    </row>
    <row r="13" spans="1:15" ht="12" customHeight="1" x14ac:dyDescent="0.45">
      <c r="A13" s="111"/>
      <c r="B13" s="114" t="s">
        <v>245</v>
      </c>
      <c r="C13" s="115">
        <v>0</v>
      </c>
      <c r="D13" s="111"/>
      <c r="E13" s="111"/>
      <c r="F13" s="111"/>
      <c r="G13" s="118"/>
      <c r="H13" s="111"/>
      <c r="I13" s="111"/>
      <c r="J13" s="114" t="s">
        <v>111</v>
      </c>
      <c r="K13" s="115">
        <v>1</v>
      </c>
      <c r="L13" s="111"/>
      <c r="M13" s="111"/>
      <c r="N13" s="111"/>
      <c r="O13" s="111"/>
    </row>
    <row r="14" spans="1:15" ht="12" customHeight="1" x14ac:dyDescent="0.45">
      <c r="A14" s="111"/>
      <c r="B14" s="111"/>
      <c r="C14" s="117"/>
      <c r="D14" s="111"/>
      <c r="E14" s="111"/>
      <c r="F14" s="111"/>
      <c r="G14" s="118"/>
      <c r="H14" s="111"/>
      <c r="I14" s="111"/>
      <c r="J14" s="111"/>
      <c r="K14" s="118"/>
      <c r="L14" s="111"/>
      <c r="M14" s="111"/>
      <c r="N14" s="111"/>
      <c r="O14" s="111"/>
    </row>
    <row r="15" spans="1:15" ht="12" customHeight="1" x14ac:dyDescent="0.45">
      <c r="A15" s="111"/>
      <c r="B15" s="114" t="s">
        <v>113</v>
      </c>
      <c r="C15" s="115">
        <v>2</v>
      </c>
      <c r="D15" s="111"/>
      <c r="E15" s="111"/>
      <c r="F15" s="111"/>
      <c r="G15" s="118"/>
      <c r="H15" s="111"/>
      <c r="I15" s="111"/>
      <c r="J15" s="114" t="s">
        <v>247</v>
      </c>
      <c r="K15" s="115">
        <v>7</v>
      </c>
      <c r="L15" s="111"/>
      <c r="M15" s="111"/>
      <c r="N15" s="111"/>
      <c r="O15" s="111"/>
    </row>
    <row r="16" spans="1:15" ht="4.2" customHeight="1" x14ac:dyDescent="0.45">
      <c r="A16" s="111"/>
      <c r="B16" s="111"/>
      <c r="C16" s="117"/>
      <c r="D16" s="111"/>
      <c r="E16" s="111"/>
      <c r="F16" s="111"/>
      <c r="G16" s="118"/>
      <c r="H16" s="111"/>
      <c r="I16" s="111"/>
      <c r="J16" s="111"/>
      <c r="K16" s="118"/>
      <c r="L16" s="111"/>
      <c r="M16" s="111"/>
      <c r="N16" s="111"/>
      <c r="O16" s="111"/>
    </row>
    <row r="17" spans="1:15" ht="12" customHeight="1" x14ac:dyDescent="0.45">
      <c r="A17" s="111"/>
      <c r="B17" s="114" t="s">
        <v>246</v>
      </c>
      <c r="C17" s="115">
        <v>0</v>
      </c>
      <c r="D17" s="111"/>
      <c r="E17" s="111"/>
      <c r="F17" s="114" t="s">
        <v>113</v>
      </c>
      <c r="G17" s="115">
        <v>0</v>
      </c>
      <c r="H17" s="111"/>
      <c r="I17" s="111"/>
      <c r="J17" s="111"/>
      <c r="K17" s="118"/>
      <c r="L17" s="111"/>
      <c r="M17" s="111"/>
      <c r="N17" s="111"/>
      <c r="O17" s="111"/>
    </row>
    <row r="18" spans="1:15" ht="12" customHeight="1" x14ac:dyDescent="0.45">
      <c r="A18" s="111"/>
      <c r="B18" s="111"/>
      <c r="C18" s="117"/>
      <c r="D18" s="111"/>
      <c r="E18" s="111"/>
      <c r="F18" s="111"/>
      <c r="G18" s="118"/>
      <c r="H18" s="111"/>
      <c r="I18" s="111"/>
      <c r="J18" s="111"/>
      <c r="K18" s="118"/>
      <c r="L18" s="111"/>
      <c r="M18" s="111"/>
      <c r="N18" s="111"/>
      <c r="O18" s="111"/>
    </row>
    <row r="19" spans="1:15" ht="12" customHeight="1" x14ac:dyDescent="0.45">
      <c r="A19" s="111"/>
      <c r="B19" s="114" t="s">
        <v>247</v>
      </c>
      <c r="C19" s="115">
        <v>2</v>
      </c>
      <c r="D19" s="111"/>
      <c r="E19" s="111"/>
      <c r="F19" s="114" t="s">
        <v>247</v>
      </c>
      <c r="G19" s="115">
        <v>1</v>
      </c>
      <c r="H19" s="111"/>
      <c r="I19" s="111"/>
      <c r="J19" s="111"/>
      <c r="K19" s="118"/>
      <c r="L19" s="111"/>
      <c r="M19" s="111"/>
      <c r="N19" s="111"/>
      <c r="O19" s="111"/>
    </row>
    <row r="20" spans="1:15" ht="4.2" customHeight="1" x14ac:dyDescent="0.45">
      <c r="A20" s="111"/>
      <c r="B20" s="111"/>
      <c r="C20" s="117"/>
      <c r="D20" s="111"/>
      <c r="E20" s="111"/>
      <c r="F20" s="111"/>
      <c r="G20" s="118"/>
      <c r="H20" s="111"/>
      <c r="I20" s="111"/>
      <c r="J20" s="111"/>
      <c r="K20" s="118"/>
      <c r="L20" s="111"/>
      <c r="M20" s="111"/>
      <c r="N20" s="111"/>
      <c r="O20" s="111"/>
    </row>
    <row r="21" spans="1:15" ht="12" customHeight="1" x14ac:dyDescent="0.45">
      <c r="A21" s="111"/>
      <c r="B21" s="114" t="s">
        <v>456</v>
      </c>
      <c r="C21" s="115">
        <v>1</v>
      </c>
      <c r="D21" s="111"/>
      <c r="E21" s="111"/>
      <c r="F21" s="111"/>
      <c r="G21" s="118"/>
      <c r="H21" s="111"/>
      <c r="I21" s="111"/>
      <c r="J21" s="111"/>
      <c r="K21" s="118"/>
      <c r="L21" s="111"/>
      <c r="M21" s="111"/>
      <c r="N21" s="114" t="s">
        <v>247</v>
      </c>
      <c r="O21" s="115">
        <v>1</v>
      </c>
    </row>
    <row r="22" spans="1:15" ht="12" customHeight="1" x14ac:dyDescent="0.45">
      <c r="A22" s="111"/>
      <c r="B22" s="111"/>
      <c r="C22" s="117"/>
      <c r="D22" s="111"/>
      <c r="E22" s="111"/>
      <c r="F22" s="111"/>
      <c r="G22" s="118"/>
      <c r="H22" s="111"/>
      <c r="I22" s="111"/>
      <c r="J22" s="111"/>
      <c r="K22" s="118"/>
      <c r="L22" s="111"/>
      <c r="M22" s="111"/>
      <c r="N22" s="111"/>
      <c r="O22" s="118"/>
    </row>
    <row r="23" spans="1:15" ht="12" customHeight="1" x14ac:dyDescent="0.45">
      <c r="A23" s="111"/>
      <c r="B23" s="114" t="s">
        <v>248</v>
      </c>
      <c r="C23" s="115">
        <v>2</v>
      </c>
      <c r="D23" s="111"/>
      <c r="E23" s="111"/>
      <c r="F23" s="111"/>
      <c r="G23" s="118"/>
      <c r="H23" s="111"/>
      <c r="I23" s="111"/>
      <c r="J23" s="111"/>
      <c r="K23" s="118"/>
      <c r="L23" s="111"/>
      <c r="M23" s="111"/>
      <c r="N23" s="114" t="s">
        <v>110</v>
      </c>
      <c r="O23" s="115">
        <v>0</v>
      </c>
    </row>
    <row r="24" spans="1:15" ht="4.2" customHeight="1" x14ac:dyDescent="0.45">
      <c r="A24" s="111"/>
      <c r="B24" s="111"/>
      <c r="C24" s="117"/>
      <c r="D24" s="111"/>
      <c r="E24" s="111"/>
      <c r="F24" s="111"/>
      <c r="G24" s="118"/>
      <c r="H24" s="111"/>
      <c r="I24" s="111"/>
      <c r="J24" s="111"/>
      <c r="K24" s="118"/>
      <c r="L24" s="111"/>
      <c r="M24" s="111"/>
      <c r="N24" s="111"/>
      <c r="O24" s="118"/>
    </row>
    <row r="25" spans="1:15" ht="12" customHeight="1" x14ac:dyDescent="0.45">
      <c r="A25" s="111"/>
      <c r="B25" s="114" t="s">
        <v>249</v>
      </c>
      <c r="C25" s="115">
        <v>1</v>
      </c>
      <c r="D25" s="111"/>
      <c r="E25" s="111"/>
      <c r="F25" s="114" t="s">
        <v>248</v>
      </c>
      <c r="G25" s="115">
        <v>4</v>
      </c>
      <c r="H25" s="111"/>
      <c r="I25" s="111"/>
      <c r="J25" s="111"/>
      <c r="K25" s="118"/>
      <c r="L25" s="111"/>
      <c r="M25" s="111"/>
      <c r="N25" s="111"/>
      <c r="O25" s="118"/>
    </row>
    <row r="26" spans="1:15" ht="12" customHeight="1" x14ac:dyDescent="0.45">
      <c r="A26" s="111"/>
      <c r="B26" s="111"/>
      <c r="C26" s="117"/>
      <c r="D26" s="111"/>
      <c r="E26" s="111"/>
      <c r="F26" s="111"/>
      <c r="G26" s="118"/>
      <c r="H26" s="111"/>
      <c r="I26" s="111"/>
      <c r="J26" s="111"/>
      <c r="K26" s="118"/>
      <c r="L26" s="111"/>
      <c r="M26" s="111"/>
      <c r="N26" s="111"/>
      <c r="O26" s="118"/>
    </row>
    <row r="27" spans="1:15" ht="12" customHeight="1" x14ac:dyDescent="0.45">
      <c r="A27" s="111"/>
      <c r="B27" s="114" t="s">
        <v>250</v>
      </c>
      <c r="C27" s="115">
        <v>5</v>
      </c>
      <c r="D27" s="111"/>
      <c r="E27" s="111"/>
      <c r="F27" s="114" t="s">
        <v>250</v>
      </c>
      <c r="G27" s="115">
        <v>3</v>
      </c>
      <c r="H27" s="111"/>
      <c r="I27" s="111"/>
      <c r="J27" s="111"/>
      <c r="K27" s="118"/>
      <c r="L27" s="111"/>
      <c r="M27" s="111"/>
      <c r="N27" s="111"/>
      <c r="O27" s="118"/>
    </row>
    <row r="28" spans="1:15" ht="4.2" customHeight="1" x14ac:dyDescent="0.45">
      <c r="A28" s="111"/>
      <c r="B28" s="111"/>
      <c r="C28" s="117"/>
      <c r="D28" s="111"/>
      <c r="E28" s="111"/>
      <c r="F28" s="111"/>
      <c r="G28" s="118"/>
      <c r="H28" s="111"/>
      <c r="I28" s="111"/>
      <c r="J28" s="111"/>
      <c r="K28" s="118"/>
      <c r="L28" s="111"/>
      <c r="M28" s="111"/>
      <c r="N28" s="111"/>
      <c r="O28" s="118"/>
    </row>
    <row r="29" spans="1:15" ht="12" customHeight="1" x14ac:dyDescent="0.45">
      <c r="A29" s="111"/>
      <c r="B29" s="114" t="s">
        <v>251</v>
      </c>
      <c r="C29" s="115">
        <v>3</v>
      </c>
      <c r="D29" s="111"/>
      <c r="E29" s="111"/>
      <c r="F29" s="111"/>
      <c r="G29" s="118"/>
      <c r="H29" s="111"/>
      <c r="I29" s="111"/>
      <c r="J29" s="114" t="s">
        <v>248</v>
      </c>
      <c r="K29" s="115">
        <v>2</v>
      </c>
      <c r="L29" s="111"/>
      <c r="M29" s="111"/>
      <c r="N29" s="111"/>
      <c r="O29" s="118"/>
    </row>
    <row r="30" spans="1:15" ht="12" customHeight="1" x14ac:dyDescent="0.45">
      <c r="A30" s="111"/>
      <c r="B30" s="111"/>
      <c r="C30" s="117"/>
      <c r="D30" s="111"/>
      <c r="E30" s="111"/>
      <c r="F30" s="111"/>
      <c r="G30" s="118"/>
      <c r="H30" s="111"/>
      <c r="I30" s="111"/>
      <c r="J30" s="111"/>
      <c r="K30" s="118"/>
      <c r="L30" s="111"/>
      <c r="M30" s="111"/>
      <c r="N30" s="111"/>
      <c r="O30" s="118"/>
    </row>
    <row r="31" spans="1:15" ht="12" customHeight="1" x14ac:dyDescent="0.45">
      <c r="A31" s="111"/>
      <c r="B31" s="114" t="s">
        <v>110</v>
      </c>
      <c r="C31" s="115">
        <v>1</v>
      </c>
      <c r="D31" s="111"/>
      <c r="E31" s="111"/>
      <c r="F31" s="111"/>
      <c r="G31" s="118"/>
      <c r="H31" s="111"/>
      <c r="I31" s="111"/>
      <c r="J31" s="114" t="s">
        <v>110</v>
      </c>
      <c r="K31" s="115">
        <v>4</v>
      </c>
      <c r="L31" s="111"/>
      <c r="M31" s="111"/>
      <c r="N31" s="111"/>
      <c r="O31" s="118"/>
    </row>
    <row r="32" spans="1:15" ht="4.2" customHeight="1" x14ac:dyDescent="0.45">
      <c r="A32" s="111"/>
      <c r="B32" s="111"/>
      <c r="C32" s="117"/>
      <c r="D32" s="111"/>
      <c r="E32" s="111"/>
      <c r="F32" s="112"/>
      <c r="G32" s="118"/>
      <c r="H32" s="111"/>
      <c r="I32" s="111"/>
      <c r="J32" s="111"/>
      <c r="K32" s="111"/>
      <c r="L32" s="111"/>
      <c r="M32" s="111"/>
      <c r="N32" s="111"/>
      <c r="O32" s="118"/>
    </row>
    <row r="33" spans="1:15" ht="12" customHeight="1" x14ac:dyDescent="0.45">
      <c r="A33" s="111"/>
      <c r="B33" s="114" t="s">
        <v>252</v>
      </c>
      <c r="C33" s="115">
        <v>0</v>
      </c>
      <c r="D33" s="111"/>
      <c r="E33" s="111"/>
      <c r="F33" s="114" t="s">
        <v>110</v>
      </c>
      <c r="G33" s="115">
        <v>1</v>
      </c>
      <c r="H33" s="111"/>
      <c r="I33" s="111"/>
      <c r="J33" s="111"/>
      <c r="K33" s="111"/>
      <c r="L33" s="111"/>
      <c r="M33" s="111"/>
      <c r="N33" s="114" t="s">
        <v>111</v>
      </c>
      <c r="O33" s="115">
        <v>0</v>
      </c>
    </row>
    <row r="34" spans="1:15" ht="12" customHeight="1" x14ac:dyDescent="0.45">
      <c r="A34" s="111"/>
      <c r="B34" s="111"/>
      <c r="C34" s="117"/>
      <c r="D34" s="111"/>
      <c r="E34" s="111"/>
      <c r="F34" s="111"/>
      <c r="G34" s="118"/>
      <c r="H34" s="111"/>
      <c r="I34" s="111"/>
      <c r="J34" s="111"/>
      <c r="K34" s="111"/>
      <c r="L34" s="111"/>
      <c r="M34" s="111"/>
      <c r="N34" s="111"/>
      <c r="O34" s="118"/>
    </row>
    <row r="35" spans="1:15" ht="12" customHeight="1" x14ac:dyDescent="0.45">
      <c r="A35" s="111"/>
      <c r="B35" s="114" t="s">
        <v>253</v>
      </c>
      <c r="C35" s="115">
        <v>2</v>
      </c>
      <c r="D35" s="111"/>
      <c r="E35" s="111"/>
      <c r="F35" s="114" t="s">
        <v>253</v>
      </c>
      <c r="G35" s="115">
        <v>0</v>
      </c>
      <c r="H35" s="111"/>
      <c r="I35" s="111"/>
      <c r="J35" s="111"/>
      <c r="K35" s="111"/>
      <c r="L35" s="111"/>
      <c r="M35" s="111"/>
      <c r="N35" s="114" t="s">
        <v>248</v>
      </c>
      <c r="O35" s="115">
        <v>3</v>
      </c>
    </row>
    <row r="36" spans="1:15" ht="4.2" customHeight="1" x14ac:dyDescent="0.45">
      <c r="A36" s="111"/>
      <c r="B36" s="111"/>
      <c r="C36" s="117"/>
      <c r="D36" s="111"/>
      <c r="E36" s="111"/>
      <c r="F36" s="112"/>
      <c r="G36" s="111"/>
      <c r="H36" s="111"/>
      <c r="I36" s="111"/>
      <c r="J36" s="111"/>
      <c r="K36" s="111"/>
      <c r="L36" s="111"/>
      <c r="M36" s="111"/>
      <c r="N36" s="111"/>
      <c r="O36" s="118"/>
    </row>
    <row r="37" spans="1:15" ht="12" customHeight="1" x14ac:dyDescent="0.45">
      <c r="A37" s="111"/>
      <c r="B37" s="114" t="s">
        <v>254</v>
      </c>
      <c r="C37" s="115">
        <v>1</v>
      </c>
      <c r="D37" s="111"/>
      <c r="E37" s="111"/>
      <c r="F37" s="111"/>
      <c r="G37" s="111"/>
      <c r="H37" s="111"/>
      <c r="I37" s="111"/>
      <c r="J37" s="111"/>
      <c r="K37" s="111"/>
      <c r="L37" s="111"/>
      <c r="M37" s="111"/>
      <c r="N37" s="111"/>
      <c r="O37" s="118"/>
    </row>
  </sheetData>
  <mergeCells count="7">
    <mergeCell ref="A3:O3"/>
    <mergeCell ref="A1:O1"/>
    <mergeCell ref="A6:C6"/>
    <mergeCell ref="E6:G6"/>
    <mergeCell ref="I6:K6"/>
    <mergeCell ref="M6:O6"/>
    <mergeCell ref="A5:O5"/>
  </mergeCells>
  <hyperlinks>
    <hyperlink ref="A3:C3" location="სარჩევი!A1" display="სარჩევში დაბრუნება"/>
  </hyperlink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6"/>
  <sheetViews>
    <sheetView topLeftCell="A10" workbookViewId="0">
      <selection activeCell="A21" sqref="A21:F21"/>
    </sheetView>
  </sheetViews>
  <sheetFormatPr defaultRowHeight="16.8" x14ac:dyDescent="0.45"/>
  <cols>
    <col min="2" max="2" width="11.77734375" customWidth="1"/>
    <col min="3" max="3" width="15.6640625" customWidth="1"/>
  </cols>
  <sheetData>
    <row r="2" spans="2:3" ht="41.25" customHeight="1" x14ac:dyDescent="0.45">
      <c r="B2" s="187" t="s">
        <v>397</v>
      </c>
      <c r="C2" s="187" t="s">
        <v>398</v>
      </c>
    </row>
    <row r="3" spans="2:3" x14ac:dyDescent="0.45">
      <c r="B3" s="12">
        <v>1</v>
      </c>
      <c r="C3" s="12"/>
    </row>
    <row r="4" spans="2:3" x14ac:dyDescent="0.45">
      <c r="B4" s="12">
        <v>2</v>
      </c>
      <c r="C4" s="12"/>
    </row>
    <row r="5" spans="2:3" x14ac:dyDescent="0.45">
      <c r="B5" s="12">
        <v>3</v>
      </c>
      <c r="C5" s="12"/>
    </row>
    <row r="6" spans="2:3" x14ac:dyDescent="0.45">
      <c r="B6" s="12">
        <v>4</v>
      </c>
      <c r="C6" s="12"/>
    </row>
    <row r="7" spans="2:3" x14ac:dyDescent="0.45">
      <c r="B7" s="12">
        <v>5</v>
      </c>
      <c r="C7" s="12"/>
    </row>
    <row r="8" spans="2:3" x14ac:dyDescent="0.45">
      <c r="B8" s="12">
        <v>6</v>
      </c>
      <c r="C8" s="12"/>
    </row>
    <row r="9" spans="2:3" x14ac:dyDescent="0.45">
      <c r="B9" s="12">
        <v>7</v>
      </c>
      <c r="C9" s="12"/>
    </row>
    <row r="10" spans="2:3" x14ac:dyDescent="0.45">
      <c r="B10" s="12">
        <v>8</v>
      </c>
      <c r="C10" s="12"/>
    </row>
    <row r="11" spans="2:3" x14ac:dyDescent="0.45">
      <c r="B11" s="12">
        <v>9</v>
      </c>
      <c r="C11" s="12"/>
    </row>
    <row r="12" spans="2:3" x14ac:dyDescent="0.45">
      <c r="B12" s="12">
        <v>10</v>
      </c>
      <c r="C12" s="12"/>
    </row>
    <row r="13" spans="2:3" x14ac:dyDescent="0.45">
      <c r="B13" s="12">
        <v>11</v>
      </c>
      <c r="C13" s="12"/>
    </row>
    <row r="14" spans="2:3" x14ac:dyDescent="0.45">
      <c r="B14" s="12">
        <v>12</v>
      </c>
      <c r="C14" s="12"/>
    </row>
    <row r="15" spans="2:3" x14ac:dyDescent="0.45">
      <c r="B15" s="12">
        <v>13</v>
      </c>
      <c r="C15" s="12"/>
    </row>
    <row r="16" spans="2:3" x14ac:dyDescent="0.45">
      <c r="B16" s="12">
        <v>14</v>
      </c>
      <c r="C16" s="12"/>
    </row>
    <row r="17" spans="1:6" x14ac:dyDescent="0.45">
      <c r="B17" s="12">
        <v>15</v>
      </c>
      <c r="C17" s="12"/>
    </row>
    <row r="18" spans="1:6" x14ac:dyDescent="0.45">
      <c r="B18" s="12">
        <v>16</v>
      </c>
      <c r="C18" s="12"/>
    </row>
    <row r="19" spans="1:6" x14ac:dyDescent="0.45">
      <c r="B19" s="12">
        <v>17</v>
      </c>
      <c r="C19" s="12"/>
    </row>
    <row r="20" spans="1:6" x14ac:dyDescent="0.45">
      <c r="B20" s="12">
        <v>18</v>
      </c>
      <c r="C20" s="12"/>
    </row>
    <row r="21" spans="1:6" ht="60" customHeight="1" x14ac:dyDescent="0.45">
      <c r="A21" s="266" t="s">
        <v>560</v>
      </c>
      <c r="B21" s="261"/>
      <c r="C21" s="261"/>
      <c r="D21" s="261"/>
      <c r="E21" s="261"/>
      <c r="F21" s="261"/>
    </row>
    <row r="22" spans="1:6" s="189" customFormat="1" ht="22.5" customHeight="1" x14ac:dyDescent="0.45">
      <c r="A22" s="188"/>
      <c r="B22" s="188"/>
      <c r="C22" s="188"/>
      <c r="D22" s="188"/>
      <c r="E22" s="188"/>
      <c r="F22" s="188"/>
    </row>
    <row r="23" spans="1:6" s="1" customFormat="1" ht="23.4" customHeight="1" x14ac:dyDescent="0.45">
      <c r="A23" s="264" t="s">
        <v>72</v>
      </c>
      <c r="B23" s="264"/>
      <c r="C23" s="264"/>
      <c r="D23" s="264"/>
      <c r="E23" s="264"/>
      <c r="F23" s="264"/>
    </row>
    <row r="25" spans="1:6" ht="26.4" x14ac:dyDescent="0.45">
      <c r="A25" s="262" t="s">
        <v>115</v>
      </c>
      <c r="B25" s="262"/>
      <c r="C25" s="262"/>
      <c r="D25" s="262"/>
      <c r="E25" s="262"/>
      <c r="F25" s="262"/>
    </row>
    <row r="28" spans="1:6" ht="33.6" x14ac:dyDescent="0.45">
      <c r="B28" s="187" t="s">
        <v>397</v>
      </c>
      <c r="C28" s="187" t="s">
        <v>398</v>
      </c>
    </row>
    <row r="29" spans="1:6" x14ac:dyDescent="0.45">
      <c r="B29" s="190">
        <v>1</v>
      </c>
      <c r="C29" s="190">
        <f>B29*B29</f>
        <v>1</v>
      </c>
    </row>
    <row r="30" spans="1:6" x14ac:dyDescent="0.45">
      <c r="B30" s="190">
        <v>2</v>
      </c>
      <c r="C30" s="190">
        <f t="shared" ref="C30:C46" si="0">B30*B30</f>
        <v>4</v>
      </c>
    </row>
    <row r="31" spans="1:6" x14ac:dyDescent="0.45">
      <c r="B31" s="190">
        <v>3</v>
      </c>
      <c r="C31" s="190">
        <f t="shared" si="0"/>
        <v>9</v>
      </c>
    </row>
    <row r="32" spans="1:6" x14ac:dyDescent="0.45">
      <c r="B32" s="190">
        <v>4</v>
      </c>
      <c r="C32" s="190">
        <f t="shared" si="0"/>
        <v>16</v>
      </c>
    </row>
    <row r="33" spans="2:3" x14ac:dyDescent="0.45">
      <c r="B33" s="190">
        <v>5</v>
      </c>
      <c r="C33" s="190">
        <f t="shared" si="0"/>
        <v>25</v>
      </c>
    </row>
    <row r="34" spans="2:3" x14ac:dyDescent="0.45">
      <c r="B34" s="190">
        <v>6</v>
      </c>
      <c r="C34" s="190">
        <f t="shared" si="0"/>
        <v>36</v>
      </c>
    </row>
    <row r="35" spans="2:3" x14ac:dyDescent="0.45">
      <c r="B35" s="190">
        <v>7</v>
      </c>
      <c r="C35" s="190">
        <f t="shared" si="0"/>
        <v>49</v>
      </c>
    </row>
    <row r="36" spans="2:3" x14ac:dyDescent="0.45">
      <c r="B36" s="190">
        <v>8</v>
      </c>
      <c r="C36" s="190">
        <f t="shared" si="0"/>
        <v>64</v>
      </c>
    </row>
    <row r="37" spans="2:3" x14ac:dyDescent="0.45">
      <c r="B37" s="190">
        <v>9</v>
      </c>
      <c r="C37" s="190">
        <f t="shared" si="0"/>
        <v>81</v>
      </c>
    </row>
    <row r="38" spans="2:3" x14ac:dyDescent="0.45">
      <c r="B38" s="190">
        <v>10</v>
      </c>
      <c r="C38" s="190">
        <f t="shared" si="0"/>
        <v>100</v>
      </c>
    </row>
    <row r="39" spans="2:3" x14ac:dyDescent="0.45">
      <c r="B39" s="190">
        <v>11</v>
      </c>
      <c r="C39" s="190">
        <f t="shared" si="0"/>
        <v>121</v>
      </c>
    </row>
    <row r="40" spans="2:3" x14ac:dyDescent="0.45">
      <c r="B40" s="190">
        <v>12</v>
      </c>
      <c r="C40" s="190">
        <f t="shared" si="0"/>
        <v>144</v>
      </c>
    </row>
    <row r="41" spans="2:3" x14ac:dyDescent="0.45">
      <c r="B41" s="190">
        <v>13</v>
      </c>
      <c r="C41" s="190">
        <f t="shared" si="0"/>
        <v>169</v>
      </c>
    </row>
    <row r="42" spans="2:3" x14ac:dyDescent="0.45">
      <c r="B42" s="190">
        <v>14</v>
      </c>
      <c r="C42" s="190">
        <f t="shared" si="0"/>
        <v>196</v>
      </c>
    </row>
    <row r="43" spans="2:3" x14ac:dyDescent="0.45">
      <c r="B43" s="190">
        <v>15</v>
      </c>
      <c r="C43" s="190">
        <f t="shared" si="0"/>
        <v>225</v>
      </c>
    </row>
    <row r="44" spans="2:3" x14ac:dyDescent="0.45">
      <c r="B44" s="190">
        <v>16</v>
      </c>
      <c r="C44" s="190">
        <f t="shared" si="0"/>
        <v>256</v>
      </c>
    </row>
    <row r="45" spans="2:3" x14ac:dyDescent="0.45">
      <c r="B45" s="190">
        <v>17</v>
      </c>
      <c r="C45" s="190">
        <f t="shared" si="0"/>
        <v>289</v>
      </c>
    </row>
    <row r="46" spans="2:3" x14ac:dyDescent="0.45">
      <c r="B46" s="190">
        <v>18</v>
      </c>
      <c r="C46" s="190">
        <f t="shared" si="0"/>
        <v>324</v>
      </c>
    </row>
  </sheetData>
  <mergeCells count="3">
    <mergeCell ref="A25:F25"/>
    <mergeCell ref="A21:F21"/>
    <mergeCell ref="A23:F23"/>
  </mergeCells>
  <hyperlinks>
    <hyperlink ref="A23:C23" location="სარჩევი!A1" display="სარჩევში დაბრუნება"/>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d = " h t t p : / / w w w . w 3 . o r g / 2 0 0 1 / X M L S c h e m a "   x m l n s : x s i = " h t t p : / / w w w . w 3 . o r g / 2 0 0 1 / X M L S c h e m a - i n s t a n c e "   x m l n s = " h t t p : / / m i c r o s o f t . d a t a . v i s u a l i z a t i o n . C l i e n t . E x c e l / 1 . 0 " > < T o u r s > < T o u r   N a m e = " T o u r   1 "   I d = " { 7 4 2 B B E D 6 - 8 3 C 5 - 4 9 3 8 - 9 3 0 A - C 2 2 2 E A 9 6 1 B 3 C } "   T o u r I d = " 8 5 2 b 8 c 3 1 - 4 4 c a - 4 0 7 2 - 9 3 8 e - d e c b f 6 a d e e 6 1 "   X m l V e r = " 5 "   M i n X m l V e r = " 3 " > < D e s c r i p t i o n > S o m e   d e s c r i p t i o n   f o r   t h e   t o u r   g o e s   h e r e < / D e s c r i p t i o n > < I m a g e > i V B O R w 0 K G g o A A A A N S U h E U g A A A N Q A A A B 1 C A Y A A A A 2 n s 9 T A A A A A X N S R 0 I A r s 4 c 6 Q A A A A R n Q U 1 B A A C x j w v 8 Y Q U A A A A J c E h Z c w A A A 2 A A A A N g A b T C 1 p 0 A A D t 1 S U R B V H h e 7 X 3 3 d 1 t J l t 4 F C A I E c 8 6 Z F B W p Q O V W j 1 q d R j 1 x d 2 a 9 9 u 7 O r u 3 Z c 9 Z / m H 2 O f / J 6 x z P d 0 1 F q h V b O l E S J O e e c i U T 4 f r e q g A c Q T A r d A M U P L F R 4 j 8 D D q / r e v X X r V p X t 8 x / u B 2 k X M e F y J l N j R S 5 N T 0 2 R z W a j t P R 0 y s h I p 9 m Z G e o f G q d Z 9 2 G q y A l Q b X 6 A X g w F y O 2 0 U 2 U e 0 Q y f j 3 O 9 H g + 5 U l I k j / 8 P B l c p O a O Y 7 v Q k 6 2 8 g S n c F q a n C T y n J 4 W q 4 d u 0 H O n / + f f L 7 / d T b 1 0 / V V V W U l G T X R 8 M I B o P 0 + F E z N R 4 + K N + V m p Z G 0 5 O T l J O X J 8 f U d w Z p d X W V H A 6 H / i + F 5 8 9 f U H l 5 K S 0 u L V F p S Y m c a 4 D 0 z P Q 0 p b h T y J 3 i J q / X S x m Z m R Q I 2 O j G s 0 5 a X F 7 R Z + 4 i G r Y v b u w S K h Z + d n g P e Z Y X u B E F C E 0 t M y t T G u b D h 8 0 0 b N t P D l e a N F Y Q Y c U X b o x A d t I U 7 S 8 J 0 t L i I v X 0 9 F F J a Q l 1 t n f Q q T O n K D X V T X + 5 v 0 S u t G x 9 N t H C R C / 9 4 k Q O J S c 7 q P n J M 5 p k U u Q X 5 N P h w 4 e Y S E n y v c + e t t C e h j p y u V x k t 4 f J t c S E a G 1 r p 6 N H D i s i M N n x G Z X V F V R W W k a j o 6 N M n D K a n 1 + g k c k F m l o I U k 6 K l 6 o r S + j h g 0 d 0 9 r 0 z + p P C w O f g O 2 d n 5 y i J f 1 p 2 b i 7 5 f F 6 5 F q f T R T O z i 3 S v f U C f v Q s r d g k V B b f L S c f q i v n J 7 K L W l 2 3 U s H e P E M f r 8 d L C s p f u D u Z I f j 0 Y i Z C 3 e J t S + D O 4 h M b G W W p k Z 7 E k O c Q E X Z X y b 1 7 g m A K E z 8 d 7 P T q 3 M V 6 8 e E k N D X u k c R v g c v q n 7 T T U e p t y c 7 J p g U k G S Z r F D 4 G u r h 4 6 w 0 Q 2 g N T D 9 T 1 t f s 7 S 0 0 W N j Q f 1 k b U w U s v n 8 z H Z k 0 V K 2 m x 2 m p + b p Z z c P L r 2 u J 2 W v X 4 5 Z x c K u 4 S y Y H 9 Z L t k C P n n q 1 9 b V 0 N X v r 4 t 0 q a 6 p p O u d r P q w y g P C O J N Y T a v 0 U W Y K S y G P j e a Z C 0 t e G 5 X n s G p l D 9 / O 9 v Z O a b y r q w H K y 8 s l B z f K g M 9 P c z a W W B N h Q g B 7 i / x U l R v Q u Y 0 B F e z e 3 Y d 0 8 l Q T S w y n l L 1 8 2 U r L f N 1 V 1 V X U 3 z d A f p a s u b k 5 V F Z W S n N z 8 + R h l R D 5 2 Z l Z K i 4 p l v + x w q r y R c M c m 5 u d p + y c r F B + c X 6 e s v K K 6 Z s 7 T y S / C y H U g 3 e e U M n 8 5 G 3 a W 0 u z 0 5 N U X J j D T 3 E f 9 y F m R O 3 q 7 O i k Z H c m j f u L q Z I b f F 7 a q v 4 v h f W k F Q s i 6 m B V r L a u m v q 4 g e d w Q 8 z K y q L r 1 2 / S S v 6 H Z L d I G A B 9 q d N V y 9 T W 1 k E + J k w y 9 9 9 A l l I m h J v 7 Y b G A 7 + 7 t 7 a N x l o B H j z a K W o f / S U 9 P o 4 G B Q U r j P h W k F A D 1 7 v C R x h A B N 0 I s c p k y + c 6 e X i E q 0 q m p q f L Q u N H S T 1 5 + W L z r s H 1 x 8 9 0 m 1 P 6 K Y k r P z K W 7 3 U n k 7 / 6 c M t J T a e + + B h q f m K a p x S D N u f b S i Q o f Z a d u j U h W f P 3 V t 3 T x s 0 9 1 L o y h 2 S R 6 N h R p J M i 0 j d O R a m d M 8 l y / + g P t 3 b 9 X i I I G b A D J M z k 1 R e l p q T Q 0 N E J D g 0 O U l Z 3 N K t k c n T 1 3 h l Z W V l j V z K a l 5 W V a X F g U d a + y s k L / 9 8 a I R S p g q L + f y i o r h f Q 2 e x I t c j + x g B 8 8 M L h 4 V p P p + u M X + s x 3 E 7 a / v s O E O l J f S 8 W 5 L v r u h Z 1 W v E H a l 9 p B N l c m t U z C S k b 0 y b 6 1 1 q x Y R E I Z V K r + / k E a H h q m Y 0 1 H u D F 7 a G p y i q q r K 8 X S 9 y b w 5 V + / o Z 9 f / J i J E a D n z 1 o o M y u D 6 u v r 9 N G 1 W O D G f u f W P T r Y e E D I u M p i c 2 h w m I q K C 1 l i h o 0 i G 8 F K L P x O W B N T 3 O 6 I P H 4 f f i + + o 7 u 7 h 7 p n 3 l 1 J t d Y W + 4 6 g u P w o L Q b c 0 u E + U O S h v E A 7 l Z W X 0 g s m U 2 A 1 S I 1 l X n 2 m A h q P l U x Q 4 4 a H R 2 h p c U l U n h R u V G O j Y 3 T + g / c p I y N D n t o w a D x 6 3 C z f 8 S a Q 4 n a x Z P C R Z 2 V Z S L s R m Y B 0 V v k c r M 4 W F x V K O j M z g / b t b x B J B c s g + o r z 3 A / a C N b f P T 8 7 K + S B 5 d P D 0 g 9 k c 7 q c L P 3 m x X q J 8 u L i I v r s z G G y r y P h d j p Y Q j 1 8 5 y S U K / c Y L a / 4 t M F g V R r M R w 0 r N D Z v p 6 e D D s I N q c z 1 U 2 n W K r m 4 q 3 O t I 5 n e r / P S v d 5 k W v b Z q M o 9 Q H u r C 9 S H a a B x w v I G s 7 b B N P f D g K 1 K g 4 3 w t P k Z k 2 G v W N u 2 g m V W 8 3 z c p 4 E J v q a m W s o g P T I z M y k 7 W x k W I O k A J / f X u r q 6 K Z 1 J 4 X C g b 2 c L j W W N j 4 6 Q 2 5 0 q 5 2 d w H 3 B 4 c J B K y 8 v l / w D c P / x u k B T A 7 0 c + 2 e m i r 2 4 / 4 8 + Q 4 n c G d h l k e U e C y + m g o r I j Q i Y 1 v q T I Z G M K g S j N m k x A 3 5 S D b n U l 0 5 X 2 Z G K B R T d v P 5 J z 0 F d Y n B z U Z 6 k G 1 f L 8 B c f B C D I B 4 + P j 3 M / A l 7 8 + U r m f h D 7 R V g F C P X 7 0 h F X O K l 1 C Q i w Y K d D g M Z Y F I i H c u H G b J W o B F R Y X U 2 5 + A Y d 8 I R D O K S o p p U z u h 4 F M Q E l Z m c Q G O A f 3 E A P H q 3 x P k c a 9 9 X p W 6 L P T B y k / O z 1 m X e z U 8 M 6 o f D a u e E f m I R q a 8 o u K h 4 r 3 B 5 Q 6 A x X v J p P H 2 v Z R b o U / / 7 T E Z c F n d P T Y Y T n + / f f X 5 C l / 4 O B + 6 T 9 E A w 0 Y f S q Y z 1 8 X I M b E x I T O b Q w 0 6 E c P n o j 6 a e 0 D A e M T k 6 L m D Q 3 0 i / k d g 8 9 n z p y k m z d v 6 z M 2 h p / V 1 + h 7 A 6 D M y Q 8 U P G D w / S P D Q / z 5 H j r e U E 7 p 7 s 0 t i z s F 0 o Z 2 e n A k s x q S c Y T m l 1 g t Y Q n T P K i 8 D 9 A I T O N A B E l k L Y u G c / Q S Z a S 5 q b e n n x b m F 8 R y B i s X P i s W o J 7 t 3 7 9 P 0 m i 8 r w N I l V x W w y 5 9 9 7 0 u i Q Q s f s 3 c X 7 t / 7 y E T b 5 K O H T + q j 0 Q C / S l 4 X a S l Z 4 o J H e 5 K k 1 P T c g P W + 9 1 W Y C x t a n I i 5 n 2 y 5 v M L C o V Y U A X P 7 K + i 7 L S U m H W z 0 w J L q F j F O y c k O V J Y X z p A h 4 u X V A U H V L 8 J 2 K h B R K M w d Z E a D x + g 4 p I i V r 2 W x Y L 2 q 1 9 / J p K p s 6 O L H j 5 8 L J 8 f C 1 C r t q O u r Y e l h S U 6 y N I w F l q e t 1 D j k U Y 6 c b K J i p g 0 G M S N h Z X l F S a F g 7 K 4 H 2 W u N z 0 1 h d J S U 8 V t a S v I z c u X / 5 2 f n 1 t z z 8 y 9 h e k e x z D Y D K M M J J X N w e p f j D r a S c H 2 5 e 1 H 6 7 e i B A d + Y m 3 N Y a r K W q S v n n N f S E s l Y D M y u Z O D 5 P F z L 4 u L F 3 u v 0 4 m D p V R R U c 4 S a U k G X 4 + x 2 m c F D A B 3 7 9 w T w w G 8 I g w w k O v I K K X e K Z Y w J f X i S f H R 3 u 1 L K 1 z f r V t 3 u e G 7 a X x s n P P 8 + / g H J m s 1 q 7 6 + V q 5 v I 0 B a X L v 6 A 5 1 k 0 s H Z F Z i a G K f Z 2 V m q q a u X 7 / h f / / N / 0 9 / 9 / e / I y Z J o q w a Q 8 d F R S s v I k I H k B V Y n 4 R i M G C b 1 g q I i v m c L / O D J 4 D N t d P V p t / q n H Y o d T a i L p w 7 S 7 P Q U X e v J i i C T 3 R Y U 3 z l 4 M y w s r V D v t I v s S Q 6 a W 7 Z T e s o q N Z Z G j q N c v n x V P B H s 9 i Q a H R k l D P y u h 9 H R M e r u 6 h b z t h f m c m 7 1 h 5 r O 0 u P h j F B / 5 m C J j 8 q y Y 6 u J m + H q l e u 0 7 8 B e K i w o W N M / 2 g j 4 7 Y 9 Z J Q T x Y N Y 3 X u k G 4 2 O j I n k w n g a V M T 8 / n / r 6 + m n P n j p R N 7 c C m N W X l p e E P L j f 6 f w 9 M F r g / 3 G t c F V y u d 1 0 4 8 V A q C 5 2 G m x f 7 V B C X T z d S O 3 d g 9 Q 3 l y b j T Y G A / p l c k Z / u D z u i w k n 0 U O M B n Y s E 6 h x t 9 k 9 / v k R l x d l 0 + M i h N Z a 8 z Y A B T 6 / P S 7 f 6 8 y I I c L 7 e G z F l Y z u Y Y 3 U K K i e m X W w E N N q 7 d + 9 T P Z N i e H C Y K q s q x G x u M M c E y M z K o s 6 2 V q p r 2 C t l M H z A h c m Y 2 q e n p / k B 0 U N N x 4 9 J f j O Y 3 7 j A 6 m B 6 R q b k Y c i A 1 T E 7 J 0 f y 6 E / e Z F L t R D C h H u 8 4 Q l 0 8 f Z h 1 9 1 m p P D S q F V + Q r r Y 5 W X 0 L 0 o U G D z n 1 A x c N p b o m b F a 2 A l M y 4 P D q d M D P 7 t W k i R V z K 3 a 6 3 R 2 p Q q H t f c T X Y 5 3 q 1 M e q I Y h c l b e + o y w a J N S / 0 6 d P y I D y e o C E g d d 5 O q t g Q C w V b n F h Q V S 2 8 q q q 0 J w p f H 9 f b y / l c D / M E P D p 0 2 c y D S S H S b E Z r A 8 O w O T R 7 5 q e n B B T f O / Q L P V M T E v 5 T o L t q z s 7 i 1 D v H a q n V K d N v K 9 r a 2 u E U K H A x 0 1 V I / / y R a v 0 e d b D p V a X q I W n q r 2 U 7 X 7 9 2 z T v s d G t r o 1 N y A u z E 5 S d m y 9 E i 4 W W l h c i 9 T B X K n r S Y D Q w 2 H z t y g / 0 2 S 9 / r k v W R 1 9 3 F x W X l o n p 2 w A E 6 O 7 u 5 T 7 W D P c L 8 6 m y s p y e P W s R U 3 t 2 d r Y Y a F q e v 6 Q T J 4 + L 4 a W t t Z 3 q W K X E g 2 p P Q 7 2 o j 0 a i g 1 Q I k I p Q O e F f O L i Q T q M T v X J 8 p 2 B H j U P l Z q R S u t s h V q X S 0 p I I M g F W M q G y N + o L A S A T 8 L h / a 5 3 z z Z C q V b z K n N j S J 8 U R J N c y 9 7 / 8 q 0 L m h / y 9 L c M O 6 h h P o v 7 p J L k e + O I d O 3 Z E y L T A B D U 0 R 2 y u 1 w C O t A c O 7 a c X / O D Y C C B O X k G h k G l i b E y X K l M 9 + l z H j z d R X m 4 2 3 W a p m J W d K Q S C 1 G t 5 9 o J O s Z T E v f z 8 8 y + p p r Z a / q e C i T c 0 N C z 1 A A I B p h 4 g r D A D G g a M m l w v B e 2 v 7 0 U S T 9 h R E u r i q Q P k 8 3 p o Z G R U L G 2 G S C Y G T B q u P J j w t x G u t j v F 0 g f 8 3 N L v e h 1 c e T x G u f m F N D I f 2 R e r y v V T 5 u o g P X n W R v b y t R 7 q W 0 V 9 g V + m 5 F s x w i q d M 9 m 5 r i k d a t 8 C 9 8 u K S k u p r e U 5 N R w 4 S M H V V R k M t y L g 9 1 M S i M w S 6 s 7 N u 9 L f O s Z 9 q x 6 W S J g 0 6 X K n 0 J 7 6 O s r l e w + X J 4 y N 5 e X l y f S Y V K 1 2 4 j M w l o V + F T 4 L Z L z f N S 7 H d g L s L I h 3 x O v i q c N c S V 5 5 K m 5 G J s Q b q X o G u a n h / x 2 e e z P C / M y + T O p r v k x p S Q t 0 p s Z L p 1 m d P F f n p T 3 5 X m p 9 2 U 7 n z j Z R S e a r 9 9 k 6 x h 0 0 s + A X v 7 3 v L 1 8 R C + X 4 6 L j c F w A S y I w V D Q 8 O 0 B Q 3 f J i 5 + R Y K q m q V w + 0 C k 2 x k a J B G B p W b F d I g A A B H 2 4 8 / / Z A q K 0 q F p B h z O s S S 8 M C B v Y p M 4 + P U 0 9 0 n 7 k w u l 5 P c 2 p w O w K A y x y o k p C J U Q B D s Y E l G q B 4 T / v X 1 3 S f h V p O g 2 F 9 V R G V 5 m d J o M D E w I z N D S B O L T A C 8 C T A A u h n m l m 1 0 u 0 f 1 e d K c Q W n 4 b w I Y D / r q r 9 / Q R 5 9 c k D 4 G 2 v I 8 N 2 A M r F Z V R R p J L r c 5 y R 8 w y i q R g 3 n N G u G m 8 P s 8 9 F m j d o W J g m n M c k 8 Q O L 2 Z a R w e I f A y A Q H d r E o G / A H x t G j r 6 K I j R x r p y a N m W f B l b 0 M t q 4 U 5 1 N z 8 n N 4 7 p 9 a r e P b 0 u W g D a g 6 V X T z V M Q 4 G S 6 A 7 N U 1 Z / T p t 5 L I n v q R K + D 4 U 2 k t F Y Y 4 0 k v X I F I 2 6 u h q d 2 h j + 1 X B r X P T a 6 I e O N + O T h v 7 P h x 9 f k H G q s b F x 6 e N g 9 S J M D o z G R w 1 e q s 4 L j 4 t t h U w A 3 K 2 + e 6 n W r h i d j 6 x m k A f j Q 0 b q b E Y m P A D Q 5 5 m e n K K K q m p x K 8 p h S Q S P k e K i I n k o n D 5 7 i s 5 w e N n a S c l M N H P / E R v V E e V J n M b v R 3 l q W r o Q G 6 t I n a h 4 M w + r n x o J T 6 i P j x 8 S f R y E w r T y W E S y l m H S H 8 z B W 0 F 3 2 3 O d U l j R / a k 3 g b S 0 V M r O y q K S k m I 6 e O g A d + 5 P U h c / 7 a O B K + + Z 3 N i a t x F g o S z K C L O w e T C Z f N z F g t c 8 J M l m k H v L h A J g W k e f B 5 h j E p S U l c v Y F q x 7 w P j Y h C x m M 8 n 3 e F q 7 M Y E w / G W h O g C 5 M K d K + m h 8 D K 5 J e f n 5 h B W f y m I 8 U B I N C d 2 H S s H 6 C E G P k G l h Y V E a K W A l U D T B 2 t p U 5 U f D w w 0 B W F p a l o a B 6 e u p L q K F 7 s s y L Q E o z l x / b O h 1 M T g w Q D W 1 a y X n D x 3 b G 0 i O x l 1 W W U c s / T 8 8 E t D G c c 9 W l p f F X G 4 w 2 N + v U x i Q X p Z 4 c W k x N O M Y 5 0 O 6 t L 9 8 I T 6 R k x M T Q g p z j 6 u q K y n I n + 1 Z 8 V B T U 9 g 5 F / 1 V r M 1 h r Y v p 6 S m + z 6 o / h 8 9 A n O 3 G 9 I + k U P 0 m 5 O u b u 8 2 R L S 6 B 8 O n J / a y X r 0 j j u H b t B p 1 j n R 2 V N j U 1 H b J o W S s R l Q b L E x Z h G e W O O q Z W o E O O B R + h 1 8 N r A O o P i I n + A d Q i m K J h w g a y 3 K t 0 u v r N z L 6 1 A t f 4 x V + + p F / 9 5 h f S u I B Z 7 r + 9 H H V w / O a V i N K s A N V l o / 8 S X p 9 i P W A K B t b i 4 6 u k y f E J y i u I n F j Z M z R P 5 U U Z 9 K h t Q m b r v h h x 0 B 5 X q / g 8 R n u g o O 9 6 8 t R x n S N Z T D M n V x m Q R o e H y O V O p e 5 J J 6 3 4 t u a k G 4 + w f X M v M Q m 1 v 6 q M S n J S R L 8 H U W A q H x w c Z n L 5 K Y s 7 v P C m z s 8 P + 6 o B f b 3 9 l J 2 T L e M z a o 0 5 1 X g 3 A v o s l z W h A B g m Y K B 4 X a A R w R A x N T V F P V 2 9 1 H j k E O V x 4 z L A 7 O H H A 2 9 m / C s a W L n p c M k i q 1 m b 9 w n H x 0 a o o L B Y r H T w z Y u G W V 8 Q d Y A H E J C 1 2 k 8 1 z L v C w k L J G 2 C g G e f A k R j r C 8 L f E S 5 N Z v o 8 j B M w f j w c d F F G y s Z T 8 + M V C d u H K i / I k E p A w 8 Q K p 4 W F B V R T U 0 V H j x 4 W 3 z V U M J b Y w k x a A 1 j R s K 4 C p n l v h U z A 8 6 j V i W 5 0 O m l g Z m v O o g a 4 R j S W K X 4 i o y H 9 6 T / + Q n d u 3 5 W + S X l Z G V 3 4 8 H w E m d D H G V 9 4 e 1 U z t W T f k E y D / b 2 i C m J 8 a n F + U c r g 2 A o P C S v m V 8 L 3 0 J A J m L G V 0 c j 8 2 o c B H m R Y 6 H N w c E h W d z p 6 7 I i M X 6 E e U R 8 I L l c K + f w J 2 y w T c z 5 U X U k e N 0 Y 1 c x S O n G a 2 L J 5 u x m I F g u V y I 3 3 2 7 L l 0 p J e X V z Z d 1 C Q W L O 0 k B E z F 2 A r w R I b 1 7 t b N O 7 K g i 4 O v r a 6 u V j w J D h w 6 I H 5 x 0 e 5 D k E z f t 7 l o c J u k 3 Q 7 4 t k l Y D 2 U V V V R Z U y u T D 4 0 f Y G F J i e Q N q b B c w K 3 u 2 K T E 6 r I j 3 m J 6 N L D W m I J F X e C R D 3 U T 6 i S I i H u z s K L 6 a L M L H i H W i h c r K 8 W u / 3 g O C T l j t 7 p Y m c k R o C 6 g A k C u C d b x A a Q B O I b u 2 V N P 3 1 + 6 x u e o d R m 2 i 0 M l S q V E M F j 0 4 C o 2 B v o Q L 1 p e 0 o G D + 2 Q 8 p q q q U h x N 0 T c 7 x G S C p 4 G 5 T g B P + y v t z r e m 5 k U j e u V a A N e D R m 2 A + 5 r H a h s s c V i P D w u 0 4 I E 1 O e e l k b n N C T 8 + n 0 T D l v N g + O n t 7 h G f Q L g 0 Y e H P O 3 f u i d P t D x 1 8 7 n I W P R v L J q z u 7 O D v t t Z 5 w o R v 7 z / d 4 F k V f z h a X 0 U 5 a U k y i I t Z s P C g N g 0 T / m M w Q 0 c D q 6 Z u d f p B N E C M B w + b a S X / P O d w y x T y 0 1 f p U N E i 3 b 3 z Q A Y 7 8 a T F f C k 7 P 6 K y c j J p b H S c f v s 3 v 5 Z G G Q s 3 b 9 y m x s O N N L q S J V I J f n k / N q z u V P 2 9 P a K S 5 e T l y 2 + x A g + T t p Y W 2 n f o k M w Z u 2 3 Z P W Q z 4 F e Z 6 T J 4 A I J U b n c K 3 W a p b R b j h E S 7 1 p 1 J q w G f 9 I m h f Q T 8 X p m M W Z g d q W b G O x K O U J 8 c 3 0 d e z 7 I s N Q y r E s g k T 9 Y V j + j j 1 q e + A X b A w I K T 2 8 W j h 0 + o s K i Q S V p E 3 7 W q x R 2 t 2 J s 5 R B l u + x o f O S w f l s Z q K G a 9 r o d v n i z T S i C Z U t x r F 3 f 5 s f D J P g / 5 P C s 0 M z 0 l U y q i g X s 5 M T o q Y 2 G Y e T u 7 n E R 3 e 7 c v Q e F i h X X g Y Y w Y G h o S a Q 2 g X w m J j X G r h + O l T F w / P 6 S W 6 W E v x r + 8 F G S C l R U k 1 t Y 5 C d W H K s 3 L p r n Z a Z q Y m I o g E 9 D W 2 i Z x N P D E w z r c 2 4 X X 6 5 O V W c v K S u S J n R p l 2 c N T O 8 m 2 G t P h F O v w b U Q m 6 Y M 5 s z c l 0 6 t O Q N w q n g 8 l i b d G N J n Q 5 4 S X + C g 3 / o L i Y l l e b H Y l i R 5 z v + l V c K 9 X 9 b X 8 l C z e 8 g b w E I E H O 1 a 0 T X O A O D Y q y O D f D K n O A Q u 8 z S 3 i P q 5 t C / E a E s q c c q C 6 h I n T w Y 1 4 7 Y j 6 n g a 1 7 U w 0 Y F H C K P x 2 g T X 1 r E S M 3 h k D J C s r j R y T 2 Q h Q 6 Z 5 w g 4 S Z u X V 0 8 + v B x M b o f a f e N I b n H O L Y a g U M B X A l w p h c s V 6 D D 9 d 8 l 9 U 8 7 y t 6 i q B W 0 C + C a p t W e U 5 U c A B L o 8 G n E j t 6 F N t 7 u D n a Z M x P B k j 5 h b / Z B T k 1 Y S A r 5 i Z C Q N 8 k u O p j F a w g J J k M f W Z m Z m U / p 1 g Y H h r R q e 2 h u 6 t X T M s Y 2 4 L 1 M M + 1 Q K X Z k a S C 8 + x m m F i w S 4 O 8 2 e W k 0 S 1 0 5 A H 0 H X 6 s b Z d 6 l i M X r h w f G d W p N w f Y c + 7 1 O c U T f m Q + i T A P D X 0 p L L o J K y e k O Y w h W S v Y F s d S 6 Z z G M 9 L a D u I 9 J I y E + u B w r X R q o W K F J J E m l j h b q p I I X L 9 2 U x a l 3 C 7 w m Z i B + v 3 l q y L d o O P 3 9 / d T / 6 M v 6 F j + k D 6 L y b K 4 P k E w l w p E w i T B 7 Q B m V 6 g 6 P x Y W f G p W s k F p R Q X 1 d k e u T I S G 8 r q A Z d R 8 T 4 A c 8 o A 0 Q N 1 h K O H o w V r K T V V P E m X M 4 c B / Q 2 + e 4 2 8 N t u 8 e P I v V F u M O H z c 1 y K L 0 U L V C E o r D U 0 w N a D w o a S s G + g d l 8 f / 1 r G w b A Q T C 4 C 8 6 z G 6 9 0 w Q A y y L m F 5 0 8 d Y I e j B Z R W V a A D p S o B o B v x + z a t z l + 9 L a Q n B S k D x s i v b 3 h F o R F V Y C 2 Q Q / 1 z I U X d 3 l d J N s D d K x o U t Z Y N 0 A 9 d X Z 2 i S 9 l b 2 C / G C W M t a 8 u b 5 n 8 r 6 C 2 / x R I C K O E i 1 W C 1 Y B f V D s r m e A F E Y t M y G P w 8 F X I B N y / 9 0 D G S K x k A m C i v 3 D h P D 2 8 / 4 h K X K P U O z I v 6 / b B e + J b l k b b J V N R h t q / 9 6 c G P D M W l y K t a f A y 7 2 h 9 K S 5 H Z Q V v Z j s e A 9 9 q E v V 0 R 6 4 l g f r y + / w y P t V U A X / J c P 1 3 j u O + h v P x H B K i D 3 X m Q J 0 s y G 9 d Q B L 4 6 v I D n Y o E J M l 2 V D 0 r I a 9 d v U F n z q p 1 z G M B M 1 B r a 6 s o 1 7 V C w a Q 0 m X O E u V K v g l H u T 0 Q + C n 4 q 2 O h O r 1 u k A g A L J t b s q 9 + 7 T / z 3 R m Z f r 2 e A j a + j 4 c s 9 L o v k Y A M G q P J 4 e M H P s r 2 9 g z K c W M + Q T 5 J g k 3 l p v Q O + N e 0 i H k N C 9 K F m p s Z k r y U j o U C Y k Z E x G p n x 0 c w S / 4 o o 3 P j h F v + 4 t e W x g K n i f / 5 / X 0 g a T 0 n s n 2 S 2 0 Y w F q I M p 7 l R q n 8 m i p c W N l 8 H C J a S 5 g l S W H a B P 9 3 m k f c Q r / O S k p Y C L u j v a x b 3 I O u l w a P T 1 l v u K 9 d C Y X r L L x g X X O 5 z y X X h Q Y U 8 t r A W P O n F L 1 9 P c M R u l u 9 7 e 1 J k 3 i b g n V D L 3 Z Z Q X 8 p L s Y f T k 8 V O Z n p G Z m U 5 1 B U G Z U h E N z L / Z C q F A z s G B o d A S x r 2 s h s A H c C N g V v D j R 4 9 p u v U 7 2 l s e 9 r 6 W p x M H P I 2 x A T U I h H C u 1 k s H u Z + F 4 / E h j d b H n R 4 n 1 d T v E Z 8 9 K 7 K y 1 n q Z b w c W / + Q I n D 1 7 i u x B v x h v 0 B c 2 b k o g V 0 1 u p J k T 6 x o m A u K + D 1 W U l S Z z l e D 5 D B 8 4 b B 2 D R g 8 3 m Z X l 2 G 4 p M C a A h J s B Z N p / Y B / N z s 2 J V 0 R B U e R 0 g 1 i o r q 0 W 7 / C M 9 H Q 6 V G 4 T 8 p y s 8 g l 5 4 H n w M Q e M W W 1 R Q M Y V o P m i P z U 0 0 K d L F D J T 3 4 5 B Y H A G W 7 G q e h o K 7 p U N 7 v C Q m x i f p G J O K 6 h 2 I B 7 4 E z g 3 s n 3 E W 4 j 7 D d e q C r N k 8 Y + 8 / D w x j 5 t B W r g a W a 1 E B l A L s f 8 R x j l k A f + 7 D y L 6 S P D 3 Q z 9 p j s 9 Z 8 X i k X 4 Y p H x h r w v S P z Y A 1 E U D m 2 r o a k V Y g T 0 7 U h t a x E O / S y Q C W y v J K t Q w z M D 5 v p 7 a x t 0 O o t q F l r k 9 l 8 H C l 5 d D E g o 3 G x y d k s U w A T S A M G 0 3 N W v t W 8 R l k N C C e A 0 b t z f Q M E M O Q Y 3 B g k J a j L F M A P B w w A o 8 F + z F D t K G h X h x R e 3 t 6 1 b 6 4 Q y N 0 r O k w T U 1 O i 0 U J g A 9 g t V 7 L e 6 u A S f 7 Z s x e y k i t 2 r 0 D H e i P A C p g I g K E E 0 h 3 3 G U t R P 9 L e 7 3 C k f d N S F 7 6 M Z g E X f N + D v m R q e d E u R h G k B Z b v x A C x t W 3 E Y 4 h r x R Q m y K + / / I b 7 U W q V H C t W P C u y K q o B J N a D + 4 9 k z h P O x V S J u v o a k W L w N C 8 u K R Z T + P E T x 2 Q p Y O M s C y J g 7 C M 1 d X u m Y a i V 5 9 4 / y / 2 v C p n g e O 3 q d e p n w k K a Y h 6 U W c w E m I 5 h O I l n X O t M 5 / s S p B 8 6 I + c 7 Q a V 9 k 3 C 7 M y j d p e p V y M r 1 5 i v 6 k D I y c 2 h 2 B b 5 8 K M N b G F 7 f 5 t r A T 4 m 4 7 k O V Z i R T f U O d r D R q x e T E J K t / y a E p 7 l D t x s b G 6 M j R R q 4 Y t R k z H C + N m R 3 T B S D p Y n W u L 1 + 6 K i o i 1 u r e L j D a j z l X l Z U V T K 7 3 y J 3 q p o H + A f q P / / i L r K 5 q Y J x D E w W r f O 8 v t 6 / 1 r k e t v E m A K + / V m r 4 u C K T Y 8 z R q l j S A I 0 n 2 I N c 9 5 m u t b S v x E u J a Q j m C f p q b n Z d p 6 1 b 4 / H 6 Z + Q r V A H 0 l S A c 0 a j P 7 F f 0 s S A + Q Z T N U V J Z R 8 + O n 4 o H x O o D E A s H h p f 6 H P / y X 0 J R 2 + P D t J L x J K Q W l A w 6 3 M O o o c K P k s s l F r g v F r Q h A i i 0 u b G 5 s + i k R 1 0 Y J r J 8 H 6 W I F V D R M 3 c A i K z 9 c v 0 m D g 4 P 0 4 U c f 6 K N h Y C w J f n / T U x u v o L N v 3 1 7 x V I d X e r R a u V 3 A d c a 6 Z S c G L X + K i Y N v A 9 6 3 N A x 0 r c M Z Z d R B H Z h 6 i K w P k G 8 Z K l 9 U O 4 m n E N d G C a h U q 6 u q J t H Y 0 S 8 x O 0 l g g B W 7 n G P L m v W k S 9 P x o 3 T 9 + g 2 d W x 8 Y z M V O 7 Z g 7 9 a r A / 0 J K W q / l 0 R v a t S M e 8 K j f K a 5 V W O / i T Q J j V A / a 5 + l w y Z L k z U M N 6 h + S E q s C i T F H L F Z b i Z f A t R + r O D 4 C j A f Y U M z c 5 P 7 + Q d m Q G Y C V b r P B W x y H 6 g e y b A S c t 3 / / X p l p + y o A m b D e n 3 V D M 8 x l 2 i n S C c A 6 g c + H H S G P 8 T e x l J r B 0 E I q t T f f o u V x 9 b C U + p a P 1 z H n 8 X I m r d I K a 3 z B Y G Q 7 i a f w e h 2 H t w g X 9 4 N w Y x 9 N q D U i 4 G 6 E N c n h n g K U l o X X j k C D R n / K A G o h N n b G J t K P H z 6 W 6 f K A 9 R w r Y C G E + 8 u 9 u w 9 k P G o r k g r X 9 v n n X 4 m 7 E s z M 0 T N 3 o c r s Z F j 9 F 4 1 Q x k b f W 8 G R c h 8 d K P E p 9 Y j h S k m l 4 y e O 0 6 c n C o U 4 C p p M o T z R / i K / r J O 4 y X P 0 J 4 X t + y c v t 3 Y X f m T U l + T Q y E I O D U 0 H 6 J O 9 y 7 K Q p d U t C K Z u 0 7 9 S R F i i U 6 e P y 4 5 6 s A J i J i j 6 Y J A + W J A f A 4 Z Y O A V O s 9 b G D 5 J 9 9 d V 3 1 H h o P 9 m T U 2 h w o E 9 W T / r 0 0 4 9 C E g f L P M P d C S v K g m x Q 6 9 B H g y E i F m B u x h j O L t a H W S A G b k d A Y 4 m X C t J 9 9 H T A R v 1 T Q T V 1 I 4 A F W 5 h E e i r H 8 f I F u t W + S k U F K V R a u n Z Q P x 5 g u x K n h E r L K K G x e d W A m y o 8 1 N I 5 T u 8 d D B O h r 7 e P K r j P A q s a b j w s f F 2 d 2 P 3 P L y 5 K 0 c D Y E K Z 7 3 L x x i 9 X G I h m M B T G w r h + + 4 + J n n 9 L U i o u y U r i v t j Q j g 8 E l x Y U i f X z + A B 0 + 0 k i 9 P X 2 U l 5 8 r u y O u B y w D h q n e u 9 g Y h 8 t 8 V J y 5 G n r 4 Z K V w P Z e v 0 N h c k B 7 0 q n 2 j J G A l J C a U d 2 W J 6 j N H q G U i m 1 L 5 O X b w Q J H + p P g C E 6 o 1 L g l l T 2 + g u X m Q J S B S B C r W p / v C n h H Y t B m L + G P q 9 I W P P l j X M B E N S L b 7 9 + 7 r V U v d Q s T + / g H p m 8 F j Y n T O T k V c 0 f g + o / r h s 3 E N V y 5 f o 0 9 + / p F I v V j A W u T Y d H o X W 8 P x S p 8 s C 3 2 t I 5 m W P E H 6 a M 8 y e X 1 + u v S S + 2 o h C Q V C + S g p 6 K F M z w s a 8 F a Q A x M U j y i H 5 n h D 3 D 5 K N 2 Q 5 N 3 Y s o H L k 6 G F q 2 N u w Z T I B U B O L i o v 0 o p P J / L 8 2 U S U H B t Q 2 / 2 Z V W J A G K h 8 C + l c w W J w 4 d X x d M s H f b Z d M 2 4 N x L 3 o f g 7 t c 4 X P 8 v J R + F d e v M k y Y V h C U m d G p X H c o 9 8 F T N k 4 R t + N Q L H w E u I E m Y L U c q G y X v v t e p A d W j U X f a r t o e d E Z M l D A E g f J 1 P z k m e R P r b e 7 B n 9 / L D J h x V f 0 A 3 o m d 8 n 0 K l B r b g S p K t d H d 7 q T R S 0 X M n E Z Y q h 9 L s c q u Z O V N c J u 1 8 e j 2 k u 8 h L h W 9 t W N V Y A k Q d / n 6 L G j 1 H S i S X z 0 0 M C x B t 5 2 g H W 0 T 5 4 + K V L t R m e y + J L B o H H 2 P b V 9 5 X r A l U T z C Z a u 9 d b 3 3 s X m w J g S V o V C P W O z 7 c Z S H 1 1 u T a Z M 2 7 i U I a Q 7 f Z T G Z I K / J H a n 5 L O 5 P L a 1 N h 7 A z T Q + X x Y u C d C X u n / / o a h s s N o Z I u V r M / p W A A P D H F d M e Y n 6 n 7 O 1 a s M B D P 4 W F m 7 y O X y e V U K N L 9 h k L Y l d v D r U u o N B 2 W k f 9 V C Q j o m Y Q R p f T p M 8 j u V n 2 G n 4 x S X R S K B + l 2 X 5 Z Y F R a 1 u J p 1 f C m K O c D j v 9 z d + q t c K t C 1 d a p 2 p v B v S D a m r D 0 z S g b n z Z H K Q m l n q b f Q 4 q 2 E o o e A 7 s 4 j X B 9 x S 8 a R t V W 7 k i f F D v o W R s 8 K b z M 8 s 2 + u C D n 6 m 5 b 5 z v n b L / a G s W v g r i t g / F 9 y 4 C u W l h M Q 8 J B e C p Z b Y B 3 Q q w v y 6 s e p B U g 1 N + G p v B h g N L 9 G R k C + u L M 5 l w S X i q m r G T X b w 6 h E C i v g V p e F Z p J I Z U 1 o B t b k x 6 l U P A 9 L F i t J l 4 C H E r o a L 7 K w X p Y U K V l q h x I I w V x T I U r A f s E f X 5 n / 8 q 8 6 a u 3 O u m s a 6 H N D f c R s 7 p B 0 K y j Q A X q O m p 6 R 3 v A f F j Q o j B A Y + q Z 0 M Y m l B k K W T V z 5 D I 6 w + T C R t d 4 5 w 0 Z x x b + a z 6 X z y 9 + P 5 F w J i k O z o 6 Z Z o 7 c P h o o 8 R b A f p g r h Q X f f z p R z L H q r j q I J X u P U v 7 j p y m U 6 d P 0 J 3 b 9 0 T y r e e e l J q R R c 8 7 J 2 X s a x d v C F o q g V A Y / 1 M k W q X K H L 8 E Q y p D J q Q 5 Q Y s e C I P 4 f M W 1 h L J K n 3 m P X U i B e w q v B 6 Q z Y + z 5 u h 5 g J S o u K a J / / z 9 / I m c y N q R W n 4 0 I a 0 T 8 7 P w 5 2 Y n i q y + / E X 8 + K 5 Z Y z b v R 6 S J H y R m y b 6 P P t o v N w V Q h X y C s y i H A C X Y V l j w O U q b J t M x K R L o T x 6 K e t n G E + J 0 P F e O e r f h t M q B 7 + o w y e 2 9 H 3 Y N V s L 2 1 g 3 7 z 2 1 9 y 5 Q X o w w Y P l W Q F I s a d y v m z P / 7 k I / E H n J 4 J e 5 5 P L d h l 1 Z 1 d v E m A S i K i h C x J t E r L P r U a s N 2 2 S p k p q 5 R s B 5 F W + W H m o D v d D j n u c g S 4 0 T L Z o t t L n I S 4 7 0 O B N I Y 4 V 1 r 8 s m Y b 8 g M D Q 9 s i F M 7 F j u s Y h z J 7 N z W W r j U X 4 f O P N h 2 h 7 q 6 e k P r 3 t l b 9 e e e g y W N C O L 9 K P i b S T S Y O 0 i D V 7 B I M Q O F z / Y F V a h 2 x S z l X p v q 8 O A Q T C h c X h y E w v 4 Y w y S k Z 9 P B R M 1 2 + d E X W 3 N 4 u x p f c t L y 8 H N q I e T 1 g U R h M X M T i i y A V p g z s 4 v U h S k e I R C Y Y t U 5 J J 5 j E k Z 9 i r V u V 8 3 G t 8 q E u s t 0 B r h / I g a j 2 E i d B e h J x G f A W A 3 5 3 B Z 0 5 e 4 r 2 N N T r k q 0 j K b 1 I 1 u D b C j D u g R V l / + / X a n O w X b x J W K W T I Z U i z Q 8 d D i E O D A / W c p N e 9 A Q p N z c j d p u J g x C 3 f S h H c F q S 0 Z j y p F F r a 7 u s u z c 6 u j 0 / v m P 7 i s U M u 1 V g 3 l R m 9 X s 6 t 4 s 3 A S W l Q B Y L k V g y I c 8 J y V / v S J Y t b 1 Q e V j 6 c o 8 L M U p C y s l n D i G o v 8 R L i t g 9 F Q W U s W K P 2 u b P p 2 L E j V M M q G X Y Y N F j P 3 G 2 F 0 2 G j F c / 2 h t k z 3 V s n 4 C 4 2 A + 5 l p E R S Z F J 5 1 C H K A h w f L f P Q m W o P N 9 A A p S U H h F R y n E N R 4 f a X f P u x E L 9 9 K A T 8 x d D 9 8 D C D x w M k C L b l D 3 C H 9 e q V 6 z Q 0 P C w V s h 7 q y z P p 3 7 + 4 u S X y h b D B 5 + 1 i K 1 D S R + o F f z q N o A h k J R Z i R Z q O M T U H 7 X i F h / Y X e c k W x J C J O l 8 N X V j a S R y F + J V Q A N 9 g w J D K x H d 6 w o u h w O t h c G C A z r 5 3 W h Z 1 m Z i Y 1 E f W A v / / T 3 9 7 j p 5 1 z 2 1 5 Q + j 6 g l 1 7 + Z s C 0 0 W R x i K N T N 4 E U e + 4 b G g W Y 3 8 O e t C b R F 0 T N v G e K E j 1 k y s p v u s j f o 0 S H L C G q T z W G F Z J N W / Z 2 u S 9 c 2 e o q K R Y V o b F j h j R g 7 J W Y E B 4 Y W G O 7 t 6 6 R S 5 H k G 7 3 b O 5 G t E 0 N c R f R C A l 4 J k 5 I v Q s T S a l x O q / T W D r O S C q Y z k d n i Q a n b T Q 2 z + c E l m O 2 l X g J 8 T u w y 0 E 7 M 6 x V + z h r l V o u p x q b A r B F z X q 4 f / e h e J X / + p M m u n X r D j W V L o a W x V o P B R m 7 N v P X g e I T y K I I B J K E V D 0 T C 7 F U P y k I 1 U 6 f o 8 i G J R B U s H F / y k 8 p U v / x G u K 6 D 5 X u w G q u a x s 0 P 8 z W h V m 3 L x Z s z N D 8 v D x Z e f b 4 8 W O y l 2 5 7 a y v N z C r f w F h w s r r u s G / w h b v Y F J F q H d I g m E 6 L R D J p k A h W P a R V n 0 m R C i F A X v 8 q n T p z i D 8 x d n u J h x D f f S i A b y Y Q L a W w j 1 E s Y G 8 h z z q e 4 1 g O z A A e E V A X M U G x Z 2 C S O g b W 3 / a y N H t X S r 0 K Q B J + U 2 T h A L I o c l g I Z I h m y i Q N a a W I p g I k F J c H A p S V t f G g / E + N u O 5 D I f A t V i K J A 0 h l i D U 8 G 9 u X D 2 V Y Y / w v f / 5 C F s e E E 6 1 B V n a m V J o V W O B / c r i X H r S u L 6 X 2 F v o p u D Q a 2 t R 5 F 1 u A v s 8 h 4 g h h Q C B D G k 0 m f S w U u L 7 k X C E R 1 D + V l z S f j y 2 O r O 0 j 3 k J c 9 6 E Q b K Y C O G t F I I g T Y q O 8 r I x + f v E T u n X j N j U 3 P x P T + s L C A l d O 5 K x b A B W O H c j z y h q k 4 q z A M R g 5 n j 9 / T n t y Z y j J E b Y u 7 m J j o L 4 U g R S R D I l C B D L 5 i O O K N O a c C D J x c K f w / b e 0 j X g M t h s v u q L b a l z B G 0 i h m c U 0 p r 5 S 8 Z R a E K T c 1 F U 6 U a X W h F g P o 2 N j l J O d L R L L b r N T W n q 6 S J n c v F x Z R s z g 1 s 3 b N J X S S O P P v 6 P 8 7 G S u v K D M n c J H F 5 U U U m 1 N N S W 5 s u j G D t u a 5 u 0 h r K 5 F k k M T R K S Q C t A g V r H + n l 4 l N r Q W H 9 b l k z X 5 v B w 8 5 P e u 0 O n j N V S s N x i P V z C h u u O a U M D I b D b Z 7 E k s X d T a A 0 C 6 a 5 X O 1 k A F A 8 G k K I R H j 5 7 Q 0 M A Q 1 e 2 p l e 1 q A F Q k J i d i e e a W Z y / o g w s / k 3 L g m 6 8 v U U b F M S o r S K X K A r W 8 s / k e q 0 T b n f q + N Y Q I Z J E 2 V j L h m B A J Z R w L i T i A W I p I m l R C J u y V 7 K E A h 9 / 9 / o L + h v h F / B s l G D Z d M V A H D M I 7 W 4 Q b v A H m T P 3 q N 7 8 I k Q n A / K m G h j 2 y u d r 8 3 I I u V c T B h m 5 n D + R S R / e Y L l V E s p I p m r R b x R 7 u f 7 1 L C K t x 6 D t p C 5 4 E 5 N U x q y E C p F L H D d m Q V k R T J O T + K w e 4 I C U C 0 M f j h h P f w e 1 U N x c 3 2 7 T s j R o 4 D A 0 w S M Q C J N N H n 4 Q 3 a E P / K k 1 v i j 0 8 P C r 7 T s U C r u N V U J M X k C W H 3 w W E y A J y 6 F i I h X J d f 4 Z g R m q p t C G P K s c E U M m D V D o 0 1 q a u a R f x G B J C Q m W l L f K N 1 0 8 v X b Y R I I 2 w z U w s w A c Q U 9 6 x K A t m 5 W J u F a Z q t L a 2 U W 1 Z O t 1 u H p T t b W K h N n / r 0 g b j V z + r V 1 b B r J S d b 3 Y H c U L S K I p U U r 6 G V J p A U m 6 C I g / O C a m E u q z u 2 F n 9 T f G N u B 7 Y t Q Z Y + 5 T 4 h 1 u / o p V Z E S f a c g d g E + v 1 A O n 1 + H G z k O q z X 1 y U e U / Y J T 7 N 4 a N f X j h E l y 9 f 0 W d G o i 5 / 6 2 p H f g a W D 1 b X 6 d j h y 1 A o 9 Q 4 k U f W h C G P I p B + E C C G C K T I J y T R x w u W q T y V p 3 b c q z c K D a W 2 b i M e Q E B I K K M 5 b C d 1 k V R l B u t M y Q S 0 t L 2 V 9 c / j p o c w A u 7 p b 8 1 Z A K i W x F O v s n 6 X 2 U R 9 1 T y Z R V m Y m E x S d Y q 5 Q X 2 x J 5 A 3 g p m 2 O y p w A H S i O V P P g O 7 g T o Q j E 9 Q K y G C m E M q S l T B E s H M I E U 2 R S 5 Y p E u k z K F Z k w m H u w q U l / W / w j I f p Q C I 4 k b p C o O K k A S K l V W k 4 u l 0 2 i 4 W 6 E F Y u G B o d o e G R E K h F T 2 B 8 + f K x / Z h h / + v Y p + d L q 6 P i J J j p 5 p I Z y H L P U 8 f B b U T H g Z Y F J i + X r m G a v t m 9 s N k 9 h 0 u w v 8 V N d A X e i + Z o N b n U 5 q T I 3 M T r V W 4 e l b 8 T 3 W 0 k Y R S B D m B B x h F j q u F H x V D 8 J x x F r C S W k 0 t K J H 2 w g V q 7 b S 9 m F x T H b R F y G W 6 0 9 C f P o H J 1 0 0 J L X T v Y k b D H j k H k x + e l B a q r A e B T z T S o z Q J N T U / T 0 8 T O M h p A r J Y V 8 H i 8 d O n J I p N B f L z 2 g 3 / 0 y c h Y u / v f B g 4 d 0 g k k 2 O z d H X o + H C g r C u y X C 4 7 x 1 1 E E j c 7 F 1 t w q W S J j m g f 1 f M 2 J M S J x b s d P t 7 h 0 0 K I z 7 j B e s e C A L y A B y h N K G L C a t y C G E 4 r Q y k a s y f 8 D H 5 I E 0 g p l c x T C T w 1 y + y v G B c j s d P P e x / u L 4 B x O q N 2 E I B X Q N 2 s l m B 5 k c i l T 2 J P p k v 0 d E L T z H 7 T b 1 c z B N v r y 8 V A w M e G p i c D c 3 J 4 e q q i t j b u V 5 6 d L 3 9 P H H H 0 o a F W / 2 n H o 2 5 K C h 2 Y 0 7 Q U f L f V S 4 g V d 6 Y u 9 q G G 4 e e P C Y h C G S U e m i y a Q I F S Z R i F R C L O v Y E 5 N K D + K G x p 4 k 9 l B 9 7 g I d + f D X U s e J g o S r Z R t L n V D l 6 A r 7 7 o V 6 + i d Z f k 1 t b b V y K c r L F T P 6 6 d M n Z W r 1 e v v i 7 q m v 0 y l l J U T j u d 7 h 3 J R M A L Z l 2 Q j j C 4 l K J k U i E 1 Q + m k x Q + S L J F M p z H C q T 4 5 Y y I R e n j b T i M k U y l P t o X 8 E y E y y Q U G Q C E q 6 m a 8 q 4 U l E J u t M q F c G q B w J g L H 7 Y + m R o a F j S B h W V 5 d T f r 3 a E j 0 a y M 1 k a i A G 2 9 1 z e 4 q z e o Z m N b 2 M y + n 8 7 A I Y o i k y K G L h n 0 W R S s S K M O h 9 k U a Q B e V Q a 5 2 k C 4 T i r f Y p Y f q r M 8 r D a 5 6 e m T 3 + r v z l x k D B G C W t g p U z d f K k c m N J X 6 d u W S E I A 4 3 q X D o O 0 1 F Q q K S m i 5 8 9 e 6 J I w C g s L Z d 9 e o G s i i f q n t / 5 k H J j Z e C F M r 1 8 u O v E Q u p 9 M G k 0 m J W E 0 a S R W h A j n F Y E U m V Q 5 j s s x T R 5 1 P F I y m T j I 0 s l p Z 5 W P j 0 G l j 1 X / 8 R z 4 0 c r v C R b 2 V D m 4 U l A h l s A V 0 j y g F v Y w U g o 7 t k e T D A O 7 k F Q e T + R U j L m 5 e a q r q 5 G 0 c 5 s L x U I 4 r r d U c 9 T X x z V E 2 l i D E I k D x p d C Z A k T x 6 h + U m 4 k k 5 A F x 8 J k C s d r g 5 B J B 0 i p + v w V 2 c n / w O n z f E V r 6 z 7 e Q 8 I q 9 9 K X k o p Q l Y I w O E 0 c q 4 o F J s a n O L + 2 p c N 3 b 2 J i Q g w X B k m O J P E w B 8 q z t 2 / i l s V M Y 2 B g 5 t X 6 A D / Z L G E m E E K Y W G F S h N K G S P p e S x n f Z 6 P m R Z J J H T O f o e p L B 6 P m 6 b Q 8 J B H z 9 2 b k r j / z O p 6 R s I R q q H F x B Y F I v n C l M K l m l 4 z V K U i N R w 6 J R I q F k p J i 6 m z v k D 2 m r l 2 5 T r d v 3 p V F X g y O l G / d / y 7 V C W 8 N n Y k C J k K + C v y r 6 3 z g W w U T y L y D T E I K E E T H u K 8 6 g C C G Y K H z h G B h 4 o T S i K W O d J 9 J p 1 W 5 9 j D n u C Z n W b x Y T l 7 8 n b q c B E T c T z D c K L i S M d Z r S K X U h l t d a t s b V C T W K O / q 6 u a T 1 + L u 3 Q d 0 / s J 5 m Q Z / / s L P K C c n K 2 J b 0 K I M 7 O O 6 N W z k / D q z n B j P L D y A d E r S Q i I t i V T Q x I k g k Y V M I I c E T l v J J P V i 8 i o o j U L F 2 I U S 5 w R X W Q V f 9 Z G d 6 8 y G I Y u o u k 6 U Y M e E 4 k R 9 1 V e n S k U b U p l K a h 3 B d q E Y 3 1 A b H S O 2 A g 0 G 1 p h 0 7 W U O w H M i m n y b m c M N J h d w N x M L u A c q M F l 0 A A E M g a T x W y V O q M z k E Y f D G m L h P K 4 L l K l 6 U W U Y a z L H l M q n 5 j / V 5 r J 0 4 v j U x d 9 b a j j x X g m r 8 h l U l b l V R U k F K U n V N a b 2 3 0 U l Y o W j 5 u b n 0 n i + + / Z 7 8 n g 8 4 j i 7 b 3 9 4 r h S A s S e Q D / 9 j 0 F C 0 N e / y l h F Y G H X G g i V v n B J N L l a T S Q w O m l w W U g i x 5 D g C E 8 A Q T s o 4 L + X m f P U / I b e h U N 7 4 6 H E a 9 Y O 0 q S t L 8 P u 9 4 j 9 Z e + i Y u r 4 E R s I T K j M D p l V V Y e G n n p + u t 9 t D p E p x O W l m Z o b s e u S 3 r 2 + A 0 t L W b l R d X l 5 G H e 2 d k p 5 c t N P T w a 2 7 C 3 l i O M 7 2 b s P 0 / m N B i C M x 3 h B z 4 7 e Q J U w Q B E M O P s b 3 c S 1 Z c N 9 B P h W L R J M 4 T C K V N y T i N P q 9 6 D P p 4 O c + U 0 n 6 i l x D S U 3 k Q y 4 R Y b v T 0 R / j 2 Z p 4 e P x 0 i h 8 P y i U J P n 4 Y w 6 g t Y J J k r V C q 2 y 3 q B N a V S E 1 1 i z S K N e X j 7 u 1 7 N D I 6 S i k N f 6 d L t g 5 8 2 q f 7 I + d R Y Y P r r S 7 5 / F a h S a Q Y h D 8 t k X R g R q i 0 S C q V l v 6 T l C m i W f 3 2 D P G M p D J p e K I Y c o n z a 4 h M S s 1 T 0 s h K J r V e R E 3 O E p 3 / 3 R / k C h M d t r s d A z u C U C s r f n r e B i k E / 7 4 w s U p c Y 1 S R n 0 w v W t r o / A f n h E w m A C C W I V d v T x 9 l Z G V Q d 2 c 3 T a S e i U m 6 z Z C Z E q R F V v X 4 Y R 0 X U I T R 5 A G b V K H K S w B B o t J C G p U X s o T K D H k 4 x r m I N a m Q h g R S J F P k M S Q y s S I S k y r A R P K y m s f 5 i s x F O v n h R c r I z V f X l u B I e J X P I C X F Q Q 4 7 V y o q T d Q L V X l D K w X k d G f Q 0 a b D / H S E o Q K V a 2 L V Q E y j q a y q k A 2 t 9 z T s 0 Z + 6 f c y t / J R k A m F U C B N E N / 4 o A q h g 0 o o E k u Z 7 E y o T g p g y l b e m D V l C a R n G U M F 6 X M p 0 v c C 7 P M B q n q o f D 9 e b c 8 e Q C d g x h A K O H C r k B o D K w 9 M v T K r r b X Z y s L R S f S p l q p X K 5 o Y B U r W + b K M r 3 1 + T R p i W l k o Z G e k s n f S H J h j 4 J 8 j v U F J F B 5 P X Z Y o 8 C G F S h Y k T J h P S q t + j 0 6 H / 4 x B x b p h Y C P g f I Z G J D Z k Q M 5 m U N 7 m X a v O 8 9 N 6 v / l 5 f + c 5 A Q o 9 D x Q o n m 0 r E e R a k w q i 7 M c t e e p G k K 9 V U e D i M j 4 / T u f f P 0 n f f X p Z G M j p n 4 8 b H n x e X i C K I B E U I 0 w f C b z C q F 7 w W Q u l Q M O e H A 4 i g 0 u F z E K s 8 j m v S c B r 3 T M 7 R 9 0 / 1 l 9 R D y k o g K d N p i S G Z x K L n p a p s D 3 3 w + 3 + O W Y e J H G x 3 O w f j t u m 8 K n y + A D 1 4 P C x r + S U l J U t f C u k U Z x K 9 X 4 8 p A X Y u D / e l b D Y 7 P b j / U O Z K w Y P i c l s K N 1 v V t 8 J L b p Z K h d I / B U A e n Q C t w K 0 Q V B 6 E k l Q 4 z U H S e I n q F 1 U u Z A w f E 7 K F y p H W B D U x B y G Y k E 3 F i m g I I J s i X p h c i M N k g m Q K c B / q 7 / / x t 5 S d H V 5 s d K f A d m 8 H E g o Y G J y h v s E 5 m Y y o Z v d i B D 6 J P t x r J V Q S B 1 s o B r E Q X 2 p N U W T S Q Q i E P 5 0 W O s k b E E o I N j r 2 y k A D V w k k J Q 6 V W W N J 6 2 M 6 W M t N H g 1 f y v H i t D k 3 T B 5 T b v J W I u l y I R H y T C D E y I N A R n I Z y Y Q A E j G x M B N 3 l U m 1 / 8 A e + t m F 0 7 j q H Y c d S y j g / s M + 8 v h Y 1 m h S g V C Q V h c a M D X A E C o s q U C m l 6 N O G p n H 2 F Y k o S R G H i S R P 0 0 W H V l K L G U G K D C 3 e c 1 B x j p V g P Z v S Y A A 4 V j e d a z z K N B 5 Q x 4 r W S S P V 6 h f p c k j h A n n Q 6 T R s S G T K Q t J J x B H 0 k o i K c l k 0 p B O q r 8 k M Z M K Z E I f 9 Q / / 7 f e 4 8 h 0 J 2 7 2 u n U s o 4 M 6 d b p l a Y a b N g 1 A g 0 p 4 i o k V v E r m d d q r K 4 8 Z k S y J 4 7 9 3 r d T F v M M 1 e k U j S F l K p N O c Q m z R I o p I q b Y U 1 a + 4 0 y i x 3 n b 9 d p y y Q I n 2 E G 7 m K r D E I I D m V 5 y B n S 1 K V q b x O S 1 C E U W U q j Q C S o C x E I E k z U X D c S i A d h E C h s j C Z F K G 0 V E I Q 9 Y 7 7 r S K h m E y p K f T P f / x P u O g d C y b U E N / h n Y 3 b d z r J 6 y c h k h q n U q Q y f S s M + M I h E 0 G l w 0 Q y x F F 5 c M E u h F A k k o R K A z h P p d Q x j X A q E h E 3 n h u v g a R C e T T 6 y B g J c 4 6 k p M i k + V 2 H U B q v U B l I Y I 5 x W s d y H G S R 4 y C N h V g g D s q Z M H I c 5 I k m E 9 J i B F J k C g 3 g a j J h Q P 1 f / n V n W f R i 4 Z 0 g F H D z V h v 5 / N z g m U C i / m l J Z Y K Q C a Q y 5 A q R C H E 4 8 J s i k M k z Q r G U S 5 J h j k n E C C U 0 1 G 2 X 9 4 g a 0 O V o / B q h N B o 9 j u N P y k A G O S D 5 c J l O 6 z g y K K L w m x 6 c N W U q v d Y b Q p F J X I 9 Q p s k j h N J k g r S y k k m I B D W P i b T K c S p L p n / 5 1 / + M C 9 3 x s N 1 / R w g F / H C j l U n F P x o k 0 u q f p C U o M k k c I h Z I E 0 U q I Y 1 K g y Q S y 5 8 m j J R L U S i 9 J a C R I 5 J 3 R i i P x q 9 T a 2 I k d J 7 f 5 I U M 0 p Y g e b y E K K Z c p z V 5 k B Y C I Q 2 y 6 L S R R K r M E E m T K k S m s G u R k C m g + 0 y c T 2 P J 9 F / f A c l k Y L v f / e 4 Q C r h x 4 y W t e G G o 0 E Q S F R B E M u Q y Z I L 6 x z S R P I g D V U 8 R S M i j 0 0 C Y X J I z f y p t Y E m u Q a g G 0 O w 1 J K H z 3 N h V Z I 0 V M X C C n M V p I Y g 1 r Y P K K 9 K o A N K o W K 1 l a I h k J B R U O 0 W w C D I J k U A o l k Y g k i a R k l R G z Q O p Q C a f z I z + w 3 / f v l 9 k I o M J N c x 3 / N 1 C T 8 8 o d X S O 8 a 8 3 h F J E E o n F Z W H 1 j 0 k i s S F V O P A B 4 Y h K c x l y Q h p J S Z k V c l 5 M o G H r Z A j W M h B C S v h N 3 q N i X a 6 D Z P F i Y l j L w 0 E T S 0 i k 8 k Y a C a G E T E i r c k M q Q y w h E M o 4 V m S y S C Y d Y E o / f v w w n T 5 3 H F f 5 T u G d J B T Q 1 z t G L 9 u G u K E r U o U l F k g V r f p Z C R V O C 3 k k j U / k N 6 Q l q W M p k 4 S G K Q 9 D 3 X x L F U i S G 7 p k G G j 0 O l Y R Y h B B c i o v 5 1 j S U S F c p k i k C K T z k j b l I I 2 S U i A K y p V U s k q m d c i k B 2 9 t t i D 9 w z / / j r J z s n C B 7 x x s D 9 5 R Q g F w Q / r u 0 h O + C 5 B O F l J x C E s p Q y g L q Z D H C 0 w y Z a C K s A V 5 F a s / y U T C W h T j 7 n N T 1 + X q I L d 1 S Q s 5 J I 8 Y e c k g p W J L i M w b A p k 0 i K T S I X K B K F K O M o u a F y I T x 0 K o S F U v J J m Y U P C X / O O / / S M 5 n T t o 2 e l t w v a g 5 9 0 l l M H X X z / g z j X M 6 o p U i k y a W E I g p E E U Q y o V 8 5 v O g y E 6 l j 8 V 6 x R H 8 r 5 1 o I H r Z C j N M b + p S G J 1 h i G K K Z O 0 j s M h T J p Q X g h k S c u x a D J p I i G t 4 x C R Q m R S q x V h z 6 0 / / t s / 6 N / 9 7 o I J N a J q 5 h 3 H v T s t N D Y x z 2 0 f h F I h l v p n x q l A k h D B 0 I o k j 4 B P w 5 s l L b G J d C Y m u I G r y L x x I 7 e m E Y M E k k F K x T q o Y 7 F C b E I h L Q S S G G W a R D p W H h B W M l n X g 1 B S C b + m v K K M f v v 7 i 5 z a x S 6 h L E D D + u s X t 7 l Z M h l E O l l J B Z J p A m l y K Q K p w G / 4 r 4 g 0 / v C m I / O 2 B a D R q 1 j e T Z o T K o n j 5 p h J q z i U N y S S A H K o W E k i S 1 r y V h L p d L R k g v U O 0 k m m x y h i p a S 4 6 I / / 4 5 / E j W s X C r u E i o H + v j F 6 9 K i d 7 w 6 k U b h P F S 2 t F J l M D A L p G C S S G E W a R D i m U h a g Z O 3 t l x K Q Q o D G v 1 7 M C Q 5 C E H 6 F 0 h I M c T h Y S B S W T I g N q R S Z w q T S k k k T K l o y g U D n z p + m w 0 c P 4 E J 2 E Q L R / w c V t Y h p U O 4 d c w A A A A B J R U 5 E r k J g g g = = < / I m a g e > < / T o u r > < / T o u r s > < / V i s u a l i z a t i o n > 
</file>

<file path=customXml/item2.xml>��< ? x m l   v e r s i o n = " 1 . 0 "   e n c o d i n g = " u t f - 1 6 " ? > < T o u r   x m l n s : x s d = " h t t p : / / w w w . w 3 . o r g / 2 0 0 1 / X M L S c h e m a "   x m l n s : x s i = " h t t p : / / w w w . w 3 . o r g / 2 0 0 1 / X M L S c h e m a - i n s t a n c e "   N a m e = " T o u r   1 "   D e s c r i p t i o n = " S o m e   d e s c r i p t i o n   f o r   t h e   t o u r   g o e s   h e r e "   x m l n s = " h t t p : / / m i c r o s o f t . d a t a . v i s u a l i z a t i o n . e n g i n e . t o u r s / 1 . 0 " > < S c e n e s > < S c e n e   C u s t o m M a p G u i d = " 0 0 0 0 0 0 0 0 - 0 0 0 0 - 0 0 0 0 - 0 0 0 0 - 0 0 0 0 0 0 0 0 0 0 0 0 "   C u s t o m M a p I d = " 0 0 0 0 0 0 0 0 - 0 0 0 0 - 0 0 0 0 - 0 0 0 0 - 0 0 0 0 0 0 0 0 0 0 0 0 "   S c e n e I d = " 7 b 3 1 f 6 5 f - a 7 b 4 - 4 9 6 d - a 8 7 f - 6 1 7 e e 9 3 3 4 c f 4 " > < T r a n s i t i o n > M o v e T o < / T r a n s i t i o n > < E f f e c t > S t a t i o n < / E f f e c t > < T h e m e > B i n g R o a d < / T h e m e > < T h e m e W i t h L a b e l > f a l s e < / T h e m e W i t h L a b e l > < F l a t M o d e E n a b l e d > f a l s e < / F l a t M o d e E n a b l e d > < D u r a t i o n > 1 0 0 0 0 0 0 0 0 < / D u r a t i o n > < T r a n s i t i o n D u r a t i o n > 3 0 0 0 0 0 0 0 < / T r a n s i t i o n D u r a t i o n > < S p e e d > 0 . 5 < / S p e e d > < F r a m e > < C a m e r a > < L a t i t u d e > 0 < / L a t i t u d e > < L o n g i t u d e > 5 9 . 9 9 9 9 9 9 9 9 9 9 9 9 9 9 3 < / L o n g i t u d e > < R o t a t i o n > 0 < / R o t a t i o n > < P i v o t A n g l e > - 0 . 0 0 8 3 6 4 3 3 9 3 0 6 3 4 5 7 2 5 < / P i v o t A n g l e > < D i s t a n c e > 1 . 8 < / D i s t a n c e > < / C a m e r a > < I m a g e > i V B O R w 0 K G g o A A A A N S U h E U g A A A N Q A A A B 1 C A Y A A A A 2 n s 9 T A A A A A X N S R 0 I A r s 4 c 6 Q A A A A R n Q U 1 B A A C x j w v 8 Y Q U A A A A J c E h Z c w A A A 2 A A A A N g A b T C 1 p 0 A A D t 1 S U R B V H h e 7 X 3 3 d 1 t J l t 4 F C A I E c 8 6 Z F B W p Q O V W j 1 q d R j 1 x d 2 a 9 9 u 7 O r u 3 Z c 9 Z / m H 2 O f / J 6 x z P d 0 1 F q h V b O l E S J O e e c i U T 4 f r e q g A c Q T A r d A M U P L F R 4 j 8 D D q / r e v X X r V p X t 8 x / u B 2 k X M e F y J l N j R S 5 N T 0 2 R z W a j t P R 0 y s h I p 9 m Z G e o f G q d Z 9 2 G q y A l Q b X 6 A X g w F y O 2 0 U 2 U e 0 Q y f j 3 O 9 H g + 5 U l I k j / 8 P B l c p O a O Y 7 v Q k 6 2 8 g S n c F q a n C T y n J 4 W q 4 d u 0 H O n / + f f L 7 / d T b 1 0 / V V V W U l G T X R 8 M I B o P 0 + F E z N R 4 + K N + V m p Z G 0 5 O T l J O X J 8 f U d w Z p d X W V H A 6 H / i + F 5 8 9 f U H l 5 K S 0 u L V F p S Y m c a 4 D 0 z P Q 0 p b h T y J 3 i J q / X S x m Z m R Q I 2 O j G s 0 5 a X F 7 R Z + 4 i G r Y v b u w S K h Z + d n g P e Z Y X u B E F C E 0 t M y t T G u b D h 8 0 0 b N t P D l e a N F Y Q Y c U X b o x A d t I U 7 S 8 J 0 t L i I v X 0 9 F F J a Q l 1 t n f Q q T O n K D X V T X + 5 v 0 S u t G x 9 N t H C R C / 9 4 k Q O J S c 7 q P n J M 5 p k U u Q X 5 N P h w 4 e Y S E n y v c + e t t C e h j p y u V x k t 4 f J t c S E a G 1 r p 6 N H D i s i M N n x G Z X V F V R W W k a j o 6 N M n D K a n 1 + g k c k F m l o I U k 6 K l 6 o r S + j h g 0 d 0 9 r 0 z + p P C w O f g O 2 d n 5 y i J f 1 p 2 b i 7 5 f F 6 5 F q f T R T O z i 3 S v f U C f v Q s r d g k V B b f L S c f q i v n J 7 K L W l 2 3 U s H e P E M f r 8 d L C s p f u D u Z I f j 0 Y i Z C 3 e J t S + D O 4 h M b G W W p k Z 7 E k O c Q E X Z X y b 1 7 g m A K E z 8 d 7 P T q 3 M V 6 8 e E k N D X u k c R v g c v q n 7 T T U e p t y c 7 J p g U k G S Z r F D 4 G u r h 4 6 w 0 Q 2 g N T D 9 T 1 t f s 7 S 0 0 W N j Q f 1 k b U w U s v n 8 z H Z k 0 V K 2 m x 2 m p + b p Z z c P L r 2 u J 2 W v X 4 5 Z x c K u 4 S y Y H 9 Z L t k C P n n q 1 9 b V 0 N X v r 4 t 0 q a 6 p p O u d r P q w y g P C O J N Y T a v 0 U W Y K S y G P j e a Z C 0 t e G 5 X n s G p l D 9 / O 9 v Z O a b y r q w H K y 8 s l B z f K g M 9 P c z a W W B N h Q g B 7 i / x U l R v Q u Y 0 B F e z e 3 Y d 0 8 l Q T S w y n l L 1 8 2 U r L f N 1 V 1 V X U 3 z d A f p a s u b k 5 V F Z W S n N z 8 + R h l R D 5 2 Z l Z K i 4 p l v + x w q r y R c M c m 5 u d p + y c r F B + c X 6 e s v K K 6 Z s 7 T y S / C y H U g 3 e e U M n 8 5 G 3 a W 0 u z 0 5 N U X J j D T 3 E f 9 y F m R O 3 q 7 O i k Z H c m j f u L q Z I b f F 7 a q v 4 v h f W k F Q s i 6 m B V r L a u m v q 4 g e d w Q 8 z K y q L r 1 2 / S S v 6 H Z L d I G A B 9 q d N V y 9 T W 1 k E + J k w y 9 9 9 A l l I m h J v 7 Y b G A 7 + 7 t 7 a N x l o B H j z a K W o f / S U 9 P o 4 G B Q U r j P h W k F A D 1 7 v C R x h A B N 0 I s c p k y + c 6 e X i E q 0 q m p q f L Q u N H S T 1 5 + W L z r s H 1 x 8 9 0 m 1 P 6 K Y k r P z K W 7 3 U n k 7 / 6 c M t J T a e + + B h q f m K a p x S D N u f b S i Q o f Z a d u j U h W f P 3 V t 3 T x s 0 9 1 L o y h 2 S R 6 N h R p J M i 0 j d O R a m d M 8 l y / + g P t 3 b 9 X i I I G b A D J M z k 1 R e l p q T Q 0 N E J D g 0 O U l Z 3 N K t k c n T 1 3 h l Z W V l j V z K a l 5 W V a X F g U d a + y s k L / 9 8 a I R S p g q L + f y i o r h f Q 2 e x I t c j + x g B 8 8 M L h 4 V p P p + u M X + s x 3 E 7 a / v s O E O l J f S 8 W 5 L v r u h Z 1 W v E H a l 9 p B N l c m t U z C S k b 0 y b 6 1 1 q x Y R E I Z V K r + / k E a H h q m Y 0 1 H u D F 7 a G p y i q q r K 8 X S 9 y b w 5 V + / o Z 9 f / J i J E a D n z 1 o o M y u D 6 u v r 9 N G 1 W O D G f u f W P T r Y e E D I u M p i c 2 h w m I q K C 1 l i h o 0 i G 8 F K L P x O W B N T 3 O 6 I P H 4 f f i + + o 7 u 7 h 7 p n 3 l 1 J t d Y W + 4 6 g u P w o L Q b c 0 u E + U O S h v E A 7 l Z W X 0 g s m U 2 A 1 S I 1 l X n 2 m A h q P l U x Q 4 4 a H R 2 h p c U l U n h R u V G O j Y 3 T + g / c p I y N D n t o w a D x 6 3 C z f 8 S a Q 4 n a x Z P C R Z 2 V Z S L s R m Y B 0 V v k c r M 4 W F x V K O j M z g / b t b x B J B c s g + o r z 3 A / a C N b f P T 8 7 K + S B 5 d P D 0 g 9 k c 7 q c L P 3 m x X q J 8 u L i I v r s z G G y r y P h d j p Y Q j 1 8 5 y S U K / c Y L a / 4 t M F g V R r M R w 0 r N D Z v p 6 e D D s I N q c z 1 U 2 n W K r m 4 q 3 O t I 5 n e r / P S v d 5 k W v b Z q M o 9 Q H u r C 9 S H a a B x w v I G s 7 b B N P f D g K 1 K g 4 3 w t P k Z k 2 G v W N u 2 g m V W 8 3 z c p 4 E J v q a m W s o g P T I z M y k 7 W x k W I O k A J / f X u r q 6 K Z 1 J 4 X C g b 2 c L j W W N j 4 6 Q 2 5 0 q 5 2 d w H 3 B 4 c J B K y 8 v l / w D c P / x u k B T A 7 0 c + 2 e m i r 2 4 / 4 8 + Q 4 n c G d h l k e U e C y + m g o r I j Q i Y 1 v q T I Z G M K g S j N m k x A 3 5 S D b n U l 0 5 X 2 Z G K B R T d v P 5 J z 0 F d Y n B z U Z 6 k G 1 f L 8 B c f B C D I B 4 + P j 3 M / A l 7 8 + U r m f h D 7 R V g F C P X 7 0 h F X O K l 1 C Q i w Y K d D g M Z Y F I i H c u H G b J W o B F R Y X U 2 5 + A Y d 8 I R D O K S o p p U z u h 4 F M Q E l Z m c Q G O A f 3 E A P H q 3 x P k c a 9 9 X p W 6 L P T B y k / O z 1 m X e z U 8 M 6 o f D a u e E f m I R q a 8 o u K h 4 r 3 B 5 Q 6 A x X v J p P H 2 v Z R b o U / / 7 T E Z c F n d P T Y Y T n + / f f X 5 C l / 4 O B + 6 T 9 E A w 0 Y f S q Y z 1 8 X I M b E x I T O b Q w 0 6 E c P n o j 6 a e 0 D A e M T k 6 L m D Q 3 0 i / k d g 8 9 n z p y k m z d v 6 z M 2 h p / V 1 + h 7 A 6 D M y Q 8 U P G D w / S P D Q / z 5 H j r e U E 7 p 7 s 0 t i z s F 0 o Z 2 e n A k s x q S c Y T m l 1 g t Y Q n T P K i 8 D 9 A I T O N A B E l k L Y u G c / Q S Z a S 5 q b e n n x b m F 8 R y B i s X P i s W o J 7 t 3 7 9 P 0 m i 8 r w N I l V x W w y 5 9 9 7 0 u i Q Q s f s 3 c X 7 t / 7 y E T b 5 K O H T + q j 0 Q C / S l 4 X a S l Z 4 o J H e 5 K k 1 P T c g P W + 9 1 W Y C x t a n I i 5 n 2 y 5 v M L C o V Y U A X P 7 K + i 7 L S U m H W z 0 w J L q F j F O y c k O V J Y X z p A h 4 u X V A U H V L 8 J 2 K h B R K M w d Z E a D x + g 4 p I i V r 2 W x Y L 2 q 1 9 / J p K p s 6 O L H j 5 8 L J 8 f C 1 C r t q O u r Y e l h S U 6 y N I w F l q e t 1 D j k U Y 6 c b K J i p g 0 G M S N h Z X l F S a F g 7 K 4 H 2 W u N z 0 1 h d J S U 8 V t a S v I z c u X / 5 2 f n 1 t z z 8 y 9 h e k e x z D Y D K M M J J X N w e p f j D r a S c H 2 5 e 1 H 6 7 e i B A d + Y m 3 N Y a r K W q S v n n N f S E s l Y D M y u Z O D 5 P F z L 4 u L F 3 u v 0 4 m D p V R R U c 4 S a U k G X 4 + x 2 m c F D A B 3 7 9 w T w w G 8 I g w w k O v I K K X e K Z Y w J f X i S f H R 3 u 1 L K 1 z f r V t 3 u e G 7 a X x s n P P 8 + / g H J m s 1 q 7 6 + V q 5 v I 0 B a X L v 6 A 5 1 k 0 s H Z F Z i a G K f Z 2 V m q q a u X 7 / h f / / N / 0 9 / 9 / e / I y Z J o q w a Q 8 d F R S s v I k I H k B V Y n 4 R i M G C b 1 g q I i v m c L / O D J 4 D N t d P V p t / q n H Y o d T a i L p w 7 S 7 P Q U X e v J i i C T 3 R Y U 3 z l 4 M y w s r V D v t I v s S Q 6 a W 7 Z T e s o q N Z Z G j q N c v n x V P B H s 9 i Q a H R k l D P y u h 9 H R M e r u 6 h b z t h f m c m 7 1 h 5 r O 0 u P h j F B / 5 m C J j 8 q y Y 6 u J m + H q l e u 0 7 8 B e K i w o W N M / 2 g j 4 7 Y 9 Z J Q T x Y N Y 3 X u k G 4 2 O j I n k w n g a V M T 8 / n / r 6 + m n P n j p R N 7 c C m N W X l p e E P L j f 6 f w 9 M F r g / 3 G t c F V y u d 1 0 4 8 V A q C 5 2 G m x f 7 V B C X T z d S O 3 d g 9 Q 3 l y b j T Y G A / p l c k Z / u D z u i w k n 0 U O M B n Y s E 6 h x t 9 k 9 / v k R l x d l 0 + M i h N Z a 8 z Y A B T 6 / P S 7 f 6 8 y I I c L 7 e G z F l Y z u Y Y 3 U K K i e m X W w E N N q 7 d + 9 T P Z N i e H C Y K q s q x G x u M M c E y M z K o s 6 2 V q p r 2 C t l M H z A h c m Y 2 q e n p / k B 0 U N N x 4 9 J f j O Y 3 7 j A 6 m B 6 R q b k Y c i A 1 T E 7 J 0 f y 6 E / e Z F L t R D C h H u 8 4 Q l 0 8 f Z h 1 9 1 m p P D S q F V + Q r r Y 5 W X 0 L 0 o U G D z n 1 A x c N p b o m b F a 2 A l M y 4 P D q d M D P 7 t W k i R V z K 3 a 6 3 R 2 p Q q H t f c T X Y 5 3 q 1 M e q I Y h c l b e + o y w a J N S / 0 6 d P y I D y e o C E g d d 5 O q t g Q C w V b n F h Q V S 2 8 q q q 0 J w p f H 9 f b y / l c D / M E P D p 0 2 c y D S S H S b E Z r A 8 O w O T R 7 5 q e n B B T f O / Q L P V M T E v 5 T o L t q z s 7 i 1 D v H a q n V K d N v K 9 r a 2 u E U K H A x 0 1 V I / / y R a v 0 e d b D p V a X q I W n q r 2 U 7 X 7 9 2 z T v s d G t r o 1 N y A u z E 5 S d m y 9 E i 4 W W l h c i 9 T B X K n r S Y D Q w 2 H z t y g / 0 2 S 9 / r k v W R 1 9 3 F x W X l o n p 2 w A E 6 O 7 u 5 T 7 W D P c L 8 6 m y s p y e P W s R U 3 t 2 d r Y Y a F q e v 6 Q T J 4 + L 4 a W t t Z 3 q W K X E g 2 p P Q 7 2 o j 0 a i g 1 Q I k I p Q O e F f O L i Q T q M T v X J 8 p 2 B H j U P l Z q R S u t s h V q X S 0 p I I M g F W M q G y N + o L A S A T 8 L h / a 5 3 z z Z C q V b z K n N j S J 8 U R J N c y 9 7 / 8 q 0 L m h / y 9 L c M O 6 h h P o v 7 p J L k e + O I d O 3 Z E y L T A B D U 0 R 2 y u 1 w C O t A c O 7 a c X / O D Y C C B O X k G h k G l i b E y X K l M 9 + l z H j z d R X m 4 2 3 W a p m J W d K Q S C 1 G t 5 9 o J O s Z T E v f z 8 8 y + p p r Z a / q e C i T c 0 N C z 1 A A I B p h 4 g r D A D G g a M m l w v B e 2 v 7 0 U S T 9 h R E u r i q Q P k 8 3 p o Z G R U L G 2 G S C Y G T B q u P J j w t x G u t j v F 0 g f 8 3 N L v e h 1 c e T x G u f m F N D I f 2 R e r y v V T 5 u o g P X n W R v b y t R 7 q W 0 V 9 g V + m 5 F s x w i q d M 9 m 5 r i k d a t 8 C 9 8 u K S k u p r e U 5 N R w 4 S M H V V R k M t y L g 9 1 M S i M w S 6 s 7 N u 9 L f O s Z 9 q x 6 W S J g 0 6 X K n 0 J 7 6 O s r l e w + X J 4 y N 5 e X l y f S Y V K 1 2 4 j M w l o V + F T 4 L Z L z f N S 7 H d g L s L I h 3 x O v i q c N c S V 5 5 K m 5 G J s Q b q X o G u a n h / x 2 e e z P C / M y + T O p r v k x p S Q t 0 p s Z L p 1 m d P F f n p T 3 5 X m p 9 2 U 7 n z j Z R S e a r 9 9 k 6 x h 0 0 s + A X v 7 3 v L 1 8 R C + X 4 6 L j c F w A S y I w V D Q 8 O 0 B Q 3 f J i 5 + R Y K q m q V w + 0 C k 2 x k a J B G B p W b F d I g A A B H 2 4 8 / / Z A q K 0 q F p B h z O s S S 8 M C B v Y p M 4 + P U 0 9 0 n 7 k w u l 5 P c 2 p w O w K A y x y o k p C J U Q B D s Y E l G q B 4 T / v X 1 3 S f h V p O g 2 F 9 V R G V 5 m d J o M D E w I z N D S B O L T A C 8 C T A A u h n m l m 1 0 u 0 f 1 e d K c Q W n 4 b w I Y D / r q r 9 / Q R 5 9 c k D 4 G 2 v I 8 N 2 A M r F Z V R R p J L r c 5 y R 8 w y i q R g 3 n N G u G m 8 P s 8 9 F m j d o W J g m n M c k 8 Q O L 2 Z a R w e I f A y A Q H d r E o G / A H x t G j r 6 K I j R x r p y a N m W f B l b 0 M t q 4 U 5 1 N z 8 n N 4 7 p 9 a r e P b 0 u W g D a g 6 V X T z V M Q 4 G S 6 A 7 N U 1 Z / T p t 5 L I n v q R K + D 4 U 2 k t F Y Y 4 0 k v X I F I 2 6 u h q d 2 h j + 1 X B r X P T a 6 I e O N + O T h v 7 P h x 9 f k H G q s b F x 6 e N g 9 S J M D o z G R w 1 e q s 4 L j 4 t t h U w A 3 K 2 + e 6 n W r h i d j 6 x m k A f j Q 0 b q b E Y m P A D Q 5 5 m e n K K K q m p x K 8 p h S Q S P k e K i I n k o n D 5 7 i s 5 w e N n a S c l M N H P / E R v V E e V J n M b v R 3 l q W r o Q G 6 t I n a h 4 M w + r n x o J T 6 i P j x 8 S f R y E w r T y W E S y l m H S H 8 z B W 0 F 3 2 3 O d U l j R / a k 3 g b S 0 V M r O y q K S k m I 6 e O g A d + 5 P U h c / 7 a O B K + + Z 3 N i a t x F g o S z K C L O w e T C Z f N z F g t c 8 J M l m k H v L h A J g W k e f B 5 h j E p S U l c v Y F q x 7 w P j Y h C x m M 8 n 3 e F q 7 M Y E w / G W h O g C 5 M K d K + m h 8 D K 5 J e f n 5 h B W f y m I 8 U B I N C d 2 H S s H 6 C E G P k G l h Y V E a K W A l U D T B 2 t p U 5 U f D w w 0 B W F p a l o a B 6 e u p L q K F 7 s s y L Q E o z l x / b O h 1 M T g w Q D W 1 a y X n D x 3 b G 0 i O x l 1 W W U c s / T 8 8 E t D G c c 9 W l p f F X G 4 w 2 N + v U x i Q X p Z 4 c W k x N O M Y 5 0 O 6 t L 9 8 I T 6 R k x M T Q g p z j 6 u q K y n I n + 1 Z 8 V B T U 9 g 5 F / 1 V r M 1 h r Y v p 6 S m + z 6 o / h 8 9 A n O 3 G 9 I + k U P 0 m 5 O u b u 8 2 R L S 6 B 8 O n J / a y X r 0 j j u H b t B p 1 j n R 2 V N j U 1 H b J o W S s R l Q b L E x Z h G e W O O q Z W o E O O B R + h 1 8 N r A O o P i I n + A d Q i m K J h w g a y 3 K t 0 u v r N z L 6 1 A t f 4 x V + + p F / 9 5 h f S u I B Z 7 r + 9 H H V w / O a V i N K s A N V l o / 8 S X p 9 i P W A K B t b i 4 6 u k y f E J y i u I n F j Z M z R P 5 U U Z 9 K h t Q m b r v h h x 0 B 5 X q / g 8 R n u g o O 9 6 8 t R x n S N Z T D M n V x m Q R o e H y O V O p e 5 J J 6 3 4 t u a k G 4 + w f X M v M Q m 1 v 6 q M S n J S R L 8 H U W A q H x w c Z n L 5 K Y s 7 v P C m z s 8 P + 6 o B f b 3 9 l J 2 T L e M z a o 0 5 1 X g 3 A v o s l z W h A B g m Y K B 4 X a A R w R A x N T V F P V 2 9 1 H j k E O V x 4 z L A 7 O H H A 2 9 m / C s a W L n p c M k i q 1 m b 9 w n H x 0 a o o L B Y r H T w z Y u G W V 8 Q d Y A H E J C 1 2 k 8 1 z L v C w k L J G 2 C g G e f A k R j r C 8 L f E S 5 N Z v o 8 j B M w f j w c d F F G y s Z T 8 + M V C d u H K i / I k E p A w 8 Q K p 4 W F B V R T U 0 V H j x 4 W 3 z V U M J b Y w k x a A 1 j R s K 4 C p n l v h U z A 8 6 j V i W 5 0 O m l g Z m v O o g a 4 R j S W K X 4 i o y H 9 6 T / + Q n d u 3 5 W + S X l Z G V 3 4 8 H w E m d D H G V 9 4 e 1 U z t W T f k E y D / b 2 i C m J 8 a n F + U c r g 2 A o P C S v m V 8 L 3 0 J A J m L G V 0 c j 8 2 o c B H m R Y 6 H N w c E h W d z p 6 7 I i M X 6 E e U R 8 I L l c K + f w J 2 y w T c z 5 U X U k e N 0 Y 1 c x S O n G a 2 L J 5 u x m I F g u V y I 3 3 2 7 L l 0 p J e X V z Z d 1 C Q W L O 0 k B E z F 2 A r w R I b 1 7 t b N O 7 K g i 4 O v r a 6 u V j w J D h w 6 I H 5 x 0 e 5 D k E z f t 7 l o c J u k 3 Q 7 4 t k l Y D 2 U V V V R Z U y u T D 4 0 f Y G F J i e Q N q b B c w K 3 u 2 K T E 6 r I j 3 m J 6 N L D W m I J F X e C R D 3 U T 6 i S I i H u z s K L 6 a L M L H i H W i h c r K 8 W u / 3 g O C T l j t 7 p Y m c k R o C 6 g A k C u C d b x A a Q B O I b u 2 V N P 3 1 + 6 x u e o d R m 2 i 0 M l S q V E M F j 0 4 C o 2 B v o Q L 1 p e 0 o G D + 2 Q 8 p q q q U h x N 0 T c 7 x G S C p 4 G 5 T g B P + y v t z r e m 5 k U j e u V a A N e D R m 2 A + 5 r H a h s s c V i P D w u 0 4 I E 1 O e e l k b n N C T 8 + n 0 T D l v N g + O n t 7 h G f Q L g 0 Y e H P O 3 f u i d P t D x 1 8 7 n I W P R v L J q z u 7 O D v t t Z 5 w o R v 7 z / d 4 F k V f z h a X 0 U 5 a U k y i I t Z s P C g N g 0 T / m M w Q 0 c D q 6 Z u d f p B N E C M B w + b a S X / P O d w y x T y 0 1 f p U N E i 3 b 3 z Q A Y 7 8 a T F f C k 7 P 6 K y c j J p b H S c f v s 3 v 5 Z G G Q s 3 b 9 y m x s O N N L q S J V I J f n k / N q z u V P 2 9 P a K S 5 e T l y 2 + x A g + T t p Y W 2 n f o k M w Z u 2 3 Z P W Q z 4 F e Z 6 T J 4 A I J U b n c K 3 W a p b R b j h E S 7 1 p 1 J q w G f 9 I m h f Q T 8 X p m M W Z g d q W b G O x K O U J 8 c 3 0 d e z 7 I s N Q y r E s g k T 9 Y V j + j j 1 q e + A X b A w I K T 2 8 W j h 0 + o s K i Q S V p E 3 7 W q x R 2 t 2 J s 5 R B l u + x o f O S w f l s Z q K G a 9 r o d v n i z T S i C Z U t x r F 3 f 5 s f D J P g / 5 P C s 0 M z 0 l U y q i g X s 5 M T o q Y 2 G Y e T u 7 n E R 3 e 7 c v Q e F i h X X g Y Y w Y G h o S a Q 2 g X w m J j X G r h + O l T F w / P 6 S W 6 W E v x r + 8 F G S C l R U k 1 t Y 5 C d W H K s 3 L p r n Z a Z q Y m I o g E 9 D W 2 i Z x N P D E w z r c 2 4 X X 6 5 O V W c v K S u S J n R p l 2 c N T O 8 m 2 G t P h F O v w b U Q m 6 Y M 5 s z c l 0 6 t O Q N w q n g 8 l i b d G N J n Q 5 4 S X + C g 3 / o L i Y l l e b H Y l i R 5 z v + l V c K 9 X 9 b X 8 l C z e 8 g b w E I E H O 1 a 0 T X O A O D Y q y O D f D K n O A Q u 8 z S 3 i P q 5 t C / E a E s q c c q C 6 h I n T w Y 1 4 7 Y j 6 n g a 1 7 U w 0 Y F H C K P x 2 g T X 1 r E S M 3 h k D J C s r j R y T 2 Q h Q 6 Z 5 w g 4 S Z u X V 0 8 + v B x M b o f a f e N I b n H O L Y a g U M B X A l w p h c s V 6 D D 9 d 8 l 9 U 8 7 y t 6 i q B W 0 C + C a p t W e U 5 U c A B L o 8 G n E j t 6 F N t 7 u D n a Z M x P B k j 5 h b / Z B T k 1 Y S A r 5 i Z C Q N 8 k u O p j F a w g J J k M f W Z m Z m U / p 1 g Y H h r R q e 2 h u 6 t X T M s Y 2 4 L 1 M M + 1 Q K X Z k a S C 8 + x m m F i w S 4 O 8 2 e W k 0 S 1 0 5 A H 0 H X 6 s b Z d 6 l i M X r h w f G d W p N w f Y c + 7 1 O c U T f m Q + i T A P D X 0 p L L o J K y e k O Y w h W S v Y F s d S 6 Z z G M 9 L a D u I 9 J I y E + u B w r X R q o W K F J J E m l j h b q p I I X L 9 2 U x a l 3 C 7 w m Z i B + v 3 l q y L d o O P 3 9 / d T / 6 M v 6 F j + k D 6 L y b K 4 P k E w l w p E w i T B 7 Q B m V 6 g 6 P x Y W f G p W s k F p R Q X 1 d k e u T I S G 8 r q A Z d R 8 T 4 A c 8 o A 0 Q N 1 h K O H o w V r K T V V P E m X M 4 c B / Q 2 + e 4 2 8 N t u 8 e P I v V F u M O H z c 1 y K L 0 U L V C E o r D U 0 w N a D w o a S s G + g d l 8 f / 1 r G w b A Q T C 4 C 8 6 z G 6 9 0 w Q A y y L m F 5 0 8 d Y I e j B Z R W V a A D p S o B o B v x + z a t z l + 9 L a Q n B S k D x s i v b 3 h F o R F V Y C 2 Q Q / 1 z I U X d 3 l d J N s D d K x o U t Z Y N 0 A 9 d X Z 2 i S 9 l b 2 C / G C W M t a 8 u b 5 n 8 r 6 C 2 / x R I C K O E i 1 W C 1 Y B f V D s r m e A F E Y t M y G P w 8 F X I B N y / 9 0 D G S K x k A m C i v 3 D h P D 2 8 / 4 h K X K P U O z I v 6 / b B e + J b l k b b J V N R h t q / 9 6 c G P D M W l y K t a f A y 7 2 h 9 K S 5 H Z Q V v Z j s e A 9 9 q E v V 0 R 6 4 l g f r y + / w y P t V U A X / J c P 1 3 j u O + h v P x H B K i D 3 X m Q J 0 s y G 9 d Q B L 4 6 v I D n Y o E J M l 2 V D 0 r I a 9 d v U F n z q p 1 z G M B M 1 B r a 6 s o 1 7 V C w a Q 0 m X O E u V K v g l H u T 0 Q + C n 4 q 2 O h O r 1 u k A g A L J t b s q 9 + 7 T / z 3 R m Z f r 2 e A j a + j 4 c s 9 L o v k Y A M G q P J 4 e M H P s r 2 9 g z K c W M + Q T 5 J g k 3 l p v Q O + N e 0 i H k N C 9 K F m p s Z k r y U j o U C Y k Z E x G p n x 0 c w S / 4 o o 3 P j h F v + 4 t e W x g K n i f / 5 / X 0 g a T 0 n s n 2 S 2 0 Y w F q I M p 7 l R q n 8 m i p c W N l 8 H C J a S 5 g l S W H a B P 9 3 m k f c Q r / O S k p Y C L u j v a x b 3 I O u l w a P T 1 l v u K 9 d C Y X r L L x g X X O 5 z y X X h Q Y U 8 t r A W P O n F L 1 9 P c M R u l u 9 7 e 1 J k 3 i b g n V D L 3 Z Z Q X 8 p L s Y f T k 8 V O Z n p G Z m U 5 1 B U G Z U h E N z L / Z C q F A z s G B o d A S x r 2 s h s A H c C N g V v D j R 4 9 p u v U 7 2 l s e 9 r 6 W p x M H P I 2 x A T U I h H C u 1 k s H u Z + F 4 / E h j d b H n R 4 n 1 d T v E Z 8 9 K 7 K y 1 n q Z b w c W / + Q I n D 1 7 i u x B v x h v 0 B c 2 b k o g V 0 1 u p J k T 6 x o m A u K + D 1 W U l S Z z l e D 5 D B 8 4 b B 2 D R g 8 3 m Z X l 2 G 4 p M C a A h J s B Z N p / Y B / N z s 2 J V 0 R B U e R 0 g 1 i o r q 0 W 7 / C M 9 H Q 6 V G 4 T 8 p y s 8 g l 5 4 H n w M Q e M W W 1 R Q M Y V o P m i P z U 0 0 K d L F D J T 3 4 5 B Y H A G W 7 G q e h o K 7 p U N 7 v C Q m x i f p G J O K 6 h 2 I B 7 4 E z g 3 s n 3 E W 4 j 7 D d e q C r N k 8 Y + 8 / D w x j 5 t B W r g a W a 1 E B l A L s f 8 R x j l k A f + 7 D y L 6 S P D 3 Q z 9 p j s 9 Z 8 X i k X 4 Y p H x h r w v S P z Y A 1 E U D m 2 r o a k V Y g T 0 7 U h t a x E O / S y Q C W y v J K t Q w z M D 5 v p 7 a x t 0 O o t q F l r k 9 l 8 H C l 5 d D E g o 3 G x y d k s U w A T S A M G 0 3 N W v t W 8 R l k N C C e A 0 b t z f Q M E M O Q Y 3 B g k J a j L F M A P B w w A o 8 F + z F D t K G h X h x R e 3 t 6 1 b 6 4 Q y N 0 r O k w T U 1 O i 0 U J g A 9 g t V 7 L e 6 u A S f 7 Z s x e y k i t 2 r 0 D H e i P A C p g I g K E E 0 h 3 3 G U t R P 9 L e 7 3 C k f d N S F 7 6 M Z g E X f N + D v m R q e d E u R h G k B Z b v x A C x t W 3 E Y 4 h r x R Q m y K + / / I b 7 U W q V H C t W P C u y K q o B J N a D + 4 9 k z h P O x V S J u v o a k W L w N C 8 u K R Z T + P E T x 2 Q p Y O M s C y J g 7 C M 1 d X u m Y a i V 5 9 4 / y / 2 v C p n g e O 3 q d e p n w k K a Y h 6 U W c w E m I 5 h O I l n X O t M 5 / s S p B 8 6 I + c 7 Q a V 9 k 3 C 7 M y j d p e p V y M r 1 5 i v 6 k D I y c 2 h 2 B b 5 8 K M N b G F 7 f 5 t r A T 4 m 4 7 k O V Z i R T f U O d r D R q x e T E J K t / y a E p 7 l D t x s b G 6 M j R R q 4 Y t R k z H C + N m R 3 T B S D p Y n W u L 1 + 6 K i o i 1 u r e L j D a j z l X l Z U V T K 7 3 y J 3 q p o H + A f q P / / i L r K 5 q Y J x D E w W r f O 8 v t 6 / 1 r k e t v E m A K + / V m r 4 u C K T Y 8 z R q l j S A I 0 n 2 I N c 9 5 m u t b S v x E u J a Q j m C f p q b n Z d p 6 1 b 4 / H 6 Z + Q r V A H 0 l S A c 0 a j P 7 F f 0 s S A + Q Z T N U V J Z R 8 + O n 4 o H x O o D E A s H h p f 6 H P / y X 0 J R 2 + P D t J L x J K Q W l A w 6 3 M O o o c K P k s s l F r g v F r Q h A i i 0 u b G 5 s + i k R 1 0 Y J r J 8 H 6 W I F V D R M 3 c A i K z 9 c v 0 m D g 4 P 0 4 U c f 6 K N h Y C w J f n / T U x u v o L N v 3 1 7 x V I d X e r R a u V 3 A d c a 6 Z S c G L X + K i Y N v A 9 6 3 N A x 0 r c M Z Z d R B H Z h 6 i K w P k G 8 Z K l 9 U O 4 m n E N d G C a h U q 6 u q J t H Y 0 S 8 x O 0 l g g B W 7 n G P L m v W k S 9 P x o 3 T 9 + g 2 d W x 8 Y z M V O 7 Z g 7 9 a r A / 0 J K W q / l 0 R v a t S M e 8 K j f K a 5 V W O / i T Q J j V A / a 5 + l w y Z L k z U M N 6 h + S E q s C i T F H L F Z b i Z f A t R + r O D 4 C j A f Y U M z c 5 P 7 + Q d m Q G Y C V b r P B W x y H 6 g e y b A S c t 3 / / X p l p + y o A m b D e n 3 V D M 8 x l 2 i n S C c A 6 g c + H H S G P 8 T e x l J r B 0 E I q t T f f o u V x 9 b C U + p a P 1 z H n 8 X I m r d I K a 3 z B Y G Q 7 i a f w e h 2 H t w g X 9 4 N w Y x 9 N q D U i 4 G 6 E N c n h n g K U l o X X j k C D R n / K A G o h N n b G J t K P H z 6 W 6 f K A 9 R w r Y C G E + 8 u 9 u w 9 k P G o r k g r X 9 v n n X 4 m 7 E s z M 0 T N 3 o c r s Z F j 9 F 4 1 Q x k b f W 8 G R c h 8 d K P E p 9 Y j h S k m l 4 y e O 0 6 c n C o U 4 C p p M o T z R / i K / r J O 4 y X P 0 J 4 X t + y c v t 3 Y X f m T U l + T Q y E I O D U 0 H 6 J O 9 y 7 K Q p d U t C K Z u 0 7 9 S R F i i U 6 e P y 4 5 6 s A J i J i j 6 Y J A + W J A f A 4 Z Y O A V O s 9 b G D 5 J 9 9 d V 3 1 H h o P 9 m T U 2 h w o E 9 W T / r 0 0 4 9 C E g f L P M P d C S v K g m x Q 6 9 B H g y E i F m B u x h j O L t a H W S A G b k d A Y 4 m X C t J 9 9 H T A R v 1 T Q T V 1 I 4 A F W 5 h E e i r H 8 f I F u t W + S k U F K V R a u n Z Q P x 5 g u x K n h E r L K K G x e d W A m y o 8 1 N I 5 T u 8 d D B O h r 7 e P K r j P A q s a b j w s f F 2 d 2 P 3 P L y 5 K 0 c D Y E K Z 7 3 L x x i 9 X G I h m M B T G w r h + + 4 + J n n 9 L U i o u y U r i v t j Q j g 8 E l x Y U i f X z + A B 0 + 0 k i 9 P X 2 U l 5 8 r u y O u B y w D h q n e u 9 g Y h 8 t 8 V J y 5 G n r 4 Z K V w P Z e v 0 N h c k B 7 0 q n 2 j J G A l J C a U d 2 W J 6 j N H q G U i m 1 L 5 O X b w Q J H + p P g C E 6 o 1 L g l l T 2 + g u X m Q J S B S B C r W p / v C n h H Y t B m L + G P q 9 I W P P l j X M B E N S L b 7 9 + 7 r V U v d Q s T + / g H p m 8 F j Y n T O T k V c 0 f g + o / r h s 3 E N V y 5 f o 0 9 + / p F I v V j A W u T Y d H o X W 8 P x S p 8 s C 3 2 t I 5 m W P E H 6 a M 8 y e X 1 + u v S S + 2 o h C Q V C + S g p 6 K F M z w s a 8 F a Q A x M U j y i H 5 n h D 3 D 5 K N 2 Q 5 N 3 Y s o H L k 6 G F q 2 N u w Z T I B U B O L i o v 0 o p P J / L 8 2 U S U H B t Q 2 / 2 Z V W J A G K h 8 C + l c w W J w 4 d X x d M s H f b Z d M 2 4 N x L 3 o f g 7 t c 4 X P 8 v J R + F d e v M k y Y V h C U m d G p X H c o 9 8 F T N k 4 R t + N Q L H w E u I E m Y L U c q G y X v v t e p A d W j U X f a r t o e d E Z M l D A E g f J 1 P z k m e R P r b e 7 B n 9 / L D J h x V f 0 A 3 o m d 8 n 0 K l B r b g S p K t d H d 7 q T R S 0 X M n E Z Y q h 9 L s c q u Z O V N c J u 1 8 e j 2 k u 8 h L h W 9 t W N V Y A k Q d / n 6 L G j 1 H S i S X z 0 0 M C x B t 5 2 g H W 0 T 5 4 + K V L t R m e y + J L B o H H 2 P b V 9 5 X r A l U T z C Z a u 9 d b 3 3 s X m w J g S V o V C P W O z 7 c Z S H 1 1 u T a Z M 2 7 i U I a Q 7 f Z T G Z I K / J H a n 5 L O 5 P L a 1 N h 7 A z T Q + X x Y u C d C X u n / / o a h s s N o Z I u V r M / p W A A P D H F d M e Y n 6 n 7 O 1 a s M B D P 4 W F m 7 y O X y e V U K N L 9 h k L Y l d v D r U u o N B 2 W k f 9 V C Q j o m Y Q R p f T p M 8 j u V n 2 G n 4 x S X R S K B + l 2 X 5 Z Y F R a 1 u J p 1 f C m K O c D j v 9 z d + q t c K t C 1 d a p 2 p v B v S D a m r D 0 z S g b n z Z H K Q m l n q b f Q 4 q 2 E o o e A 7 s 4 j X B 9 x S 8 a R t V W 7 k i f F D v o W R s 8 K b z M 8 s 2 + u C D n 6 m 5 b 5 z v n b L / a G s W v g r i t g / F 9 y 4 C u W l h M Q 8 J B e C p Z b Y B 3 Q q w v y 6 s e p B U g 1 N + G p v B h g N L 9 G R k C + u L M 5 l w S X i q m r G T X b w 6 h E C i v g V p e F Z p J I Z U 1 o B t b k x 6 l U P A 9 L F i t J l 4 C H E r o a L 7 K w X p Y U K V l q h x I I w V x T I U r A f s E f X 5 n / 8 q 8 6 a u 3 O u m s a 6 H N D f c R s 7 p B 0 K y j Q A X q O m p 6 R 3 v A f F j Q o j B A Y + q Z 0 M Y m l B k K W T V z 5 D I 6 w + T C R t d 4 5 w 0 Z x x b + a z 6 X z y 9 + P 5 F w J i k O z o 6 Z Z o 7 c P h o o 8 R b A f p g r h Q X f f z p R z L H q r j q I J X u P U v 7 j p y m U 6 d P 0 J 3 b 9 0 T y r e e e l J q R R c 8 7 J 2 X s a x d v C F o q g V A Y / 1 M k W q X K H L 8 E Q y p D J q Q 5 Q Y s e C I P 4 f M W 1 h L J K n 3 m P X U i B e w q v B 6 Q z Y + z 5 u h 5 g J S o u K a J / / z 9 / I m c y N q R W n 4 0 I a 0 T 8 7 P w 5 2 Y n i q y + / E X 8 + K 5 Z Y z b v R 6 S J H y R m y b 6 P P t o v N w V Q h X y C s y i H A C X Y V l j w O U q b J t M x K R L o T x 6 K e t n G E + J 0 P F e O e r f h t M q B 7 + o w y e 2 9 H 3 Y N V s L 2 1 g 3 7 z 2 1 9 y 5 Q X o w w Y P l W Q F I s a d y v m z P / 7 k I / E H n J 4 J e 5 5 P L d h l 1 Z 1 d v E m A S i K i h C x J t E r L P r U a s N 2 2 S p k p q 5 R s B 5 F W + W H m o D v d D j n u c g S 4 0 T L Z o t t L n I S 4 7 0 O B N I Y 4 V 1 r 8 s m Y b 8 g M D Q 9 s i F M 7 F j u s Y h z J 7 N z W W r j U X 4 f O P N h 2 h 7 q 6 e k P r 3 t l b 9 e e e g y W N C O L 9 K P i b S T S Y O 0 i D V 7 B I M Q O F z / Y F V a h 2 x S z l X p v q 8 O A Q T C h c X h y E w v 4 Y w y S k Z 9 P B R M 1 2 + d E X W 3 N 4 u x p f c t L y 8 H N q I e T 1 g U R h M X M T i i y A V p g z s 4 v U h S k e I R C Y Y t U 5 J J 5 j E k Z 9 i r V u V 8 3 G t 8 q E u s t 0 B r h / I g a j 2 E i d B e h J x G f A W A 3 5 3 B Z 0 5 e 4 r 2 N N T r k q 0 j K b 1 I 1 u D b C j D u g R V l / + / X a n O w X b x J W K W T I Z U i z Q 8 d D i E O D A / W c p N e 9 A Q p N z c j d p u J g x C 3 f S h H c F q S 0 Z j y p F F r a 7 u s u z c 6 u j 0 / v m P 7 i s U M u 1 V g 3 l R m 9 X s 6 t 4 s 3 A S W l Q B Y L k V g y I c 8 J y V / v S J Y t b 1 Q e V j 6 c o 8 L M U p C y s l n D i G o v 8 R L i t g 9 F Q W U s W K P 2 u b P p 2 L E j V M M q G X Y Y N F j P 3 G 2 F 0 2 G j F c / 2 h t k z 3 V s n 4 C 4 2 A + 5 l p E R S Z F J 5 1 C H K A h w f L f P Q m W o P N 9 A A p S U H h F R y n E N R 4 f a X f P u x E L 9 9 K A T 8 x d D 9 8 D C D x w M k C L b l D 3 C H 9 e q V 6 z Q 0 P C w V s h 7 q y z P p 3 7 + 4 u S X y h b D B 5 + 1 i K 1 D S R + o F f z q N o A h k J R Z i R Z q O M T U H 7 X i F h / Y X e c k W x J C J O l 8 N X V j a S R y F + J V Q A N 9 g w J D K x H d 6 w o u h w O t h c G C A z r 5 3 W h Z 1 m Z i Y 1 E f W A v / / T 3 9 7 j p 5 1 z 2 1 5 Q + j 6 g l 1 7 + Z s C 0 0 W R x i K N T N 4 E U e + 4 b G g W Y 3 8 O e t C b R F 0 T N v G e K E j 1 k y s p v u s j f o 0 S H L C G q T z W G F Z J N W / Z 2 u S 9 c 2 e o q K R Y V o b F j h j R g 7 J W Y E B 4 Y W G O 7 t 6 6 R S 5 H k G 7 3 b O 5 G t E 0 N c R f R C A l 4 J k 5 I v Q s T S a l x O q / T W D r O S C q Y z k d n i Q a n b T Q 2 z + c E l m O 2 l X g J 8 T u w y 0 E 7 M 6 x V + z h r l V o u p x q b A r B F z X q 4 f / e h e J X / + p M m u n X r D j W V L o a W x V o P B R m 7 N v P X g e I T y K I I B J K E V D 0 T C 7 F U P y k I 1 U 6 f o 8 i G J R B U s H F / y k 8 p U v / x G u K 6 D 5 X u w G q u a x s 0 P 8 z W h V m 3 L x Z s z N D 8 v D x Z e f b 4 8 W O y l 2 5 7 a y v N z C r f w F h w s r r u s G / w h b v Y F J F q H d I g m E 6 L R D J p k A h W P a R V n 0 m R C i F A X v 8 q n T p z i D 8 x d n u J h x D f f S i A b y Y Q L a W w j 1 E s Y G 8 h z z q e 4 1 g O z A A e E V A X M U G x Z 2 C S O g b W 3 / a y N H t X S r 0 K Q B J + U 2 T h A L I o c l g I Z I h m y i Q N a a W I p g I k F J c H A p S V t f G g / E + N u O 5 D I f A t V i K J A 0 h l i D U 8 G 9 u X D 2 V Y Y / w v f / 5 C F s e E E 6 1 B V n a m V J o V W O B / c r i X H r S u L 6 X 2 F v o p u D Q a 2 t R 5 F 1 u A v s 8 h 4 g h h Q C B D G k 0 m f S w U u L 7 k X C E R 1 D + V l z S f j y 2 O r O 0 j 3 k J c 9 6 E Q b K Y C O G t F I I g T Y q O 8 r I x + f v E T u n X j N j U 3 P x P T + s L C A l d O 5 K x b A B W O H c j z y h q k 4 q z A M R g 5 n j 9 / T n t y Z y j J E b Y u 7 m J j o L 4 U g R S R D I l C B D L 5 i O O K N O a c C D J x c K f w / b e 0 j X g M t h s v u q L b a l z B G 0 i h m c U 0 p r 5 S 8 Z R a E K T c 1 F U 6 U a X W h F g P o 2 N j l J O d L R L L b r N T W n q 6 S J n c v F x Z R s z g 1 s 3 b N J X S S O P P v 6 P 8 7 G S u v K D M n c J H F 5 U U U m 1 N N S W 5 s u j G D t u a 5 u 0 h r K 5 F k k M T R K S Q C t A g V r H + n l 4 l N r Q W H 9 b l k z X 5 v B w 8 5 P e u 0 O n j N V S s N x i P V z C h u u O a U M D I b D b Z 7 E k s X d T a A 0 C 6 a 5 X O 1 k A F A 8 G k K I R H j 5 7 Q 0 M A Q 1 e 2 p l e 1 q A F Q k J i d i e e a W Z y / o g w s / k 3 L g m 6 8 v U U b F M S o r S K X K A r W 8 s / k e q 0 T b n f q + N Y Q I Z J E 2 V j L h m B A J Z R w L i T i A W I p I m l R C J u y V 7 K E A h 9 / 9 / o L + h v h F / B s l G D Z d M V A H D M I 7 W 4 Q b v A H m T P 3 q N 7 8 I k Q n A / K m G h j 2 y u d r 8 3 I I u V c T B h m 5 n D + R S R / e Y L l V E s p I p m r R b x R 7 u f 7 1 L C K t x 6 D t p C 5 4 E 5 N U x q y E C p F L H D d m Q V k R T J O T + K w e 4 I C U C 0 M f j h h P f w e 1 U N x c 3 2 7 T s j R o 4 D A 0 w S M Q C J N N H n 4 Q 3 a E P / K k 1 v i j 0 8 P C r 7 T s U C r u N V U J M X k C W H 3 w W E y A J y 6 F i I h X J d f 4 Z g R m q p t C G P K s c E U M m D V D o 0 1 q a u a R f x G B J C Q m W l L f K N 1 0 8 v X b Y R I I 2 w z U w s w A c Q U 9 6 x K A t m 5 W J u F a Z q t L a 2 U W 1 Z O t 1 u H p T t b W K h N n / r 0 g b j V z + r V 1 b B r J S d b 3 Y H c U L S K I p U U r 6 G V J p A U m 6 C I g / O C a m E u q z u 2 F n 9 T f G N u B 7 Y t Q Z Y + 5 T 4 h 1 u / o p V Z E S f a c g d g E + v 1 A O n 1 + H G z k O q z X 1 y U e U / Y J T 7 N 4 a N f X j h E l y 9 f 0 W d G o i 5 / 6 2 p H f g a W D 1 b X 6 d j h y 1 A o 9 Q 4 k U f W h C G P I p B + E C C G C K T I J y T R x w u W q T y V p 3 b c q z c K D a W 2 b i M e Q E B I K K M 5 b C d 1 k V R l B u t M y Q S 0 t L 2 V 9 c / j p o c w A u 7 p b 8 1 Z A K i W x F O v s n 6 X 2 U R 9 1 T y Z R V m Y m E x S d Y q 5 Q X 2 x J 5 A 3 g p m 2 O y p w A H S i O V P P g O 7 g T o Q j E 9 Q K y G C m E M q S l T B E s H M I E U 2 R S 5 Y p E u k z K F Z k w m H u w q U l / W / w j I f p Q C I 4 k b p C o O K k A S K l V W k 4 u l 0 2 i 4 W 6 E F Y u G B o d o e G R E K h F T 2 B 8 + f K x / Z h h / + v Y p + d L q 6 P i J J j p 5 p I Z y H L P U 8 f B b U T H g Z Y F J i + X r m G a v t m 9 s N k 9 h 0 u w v 8 V N d A X e i + Z o N b n U 5 q T I 3 M T r V W 4 e l b 8 T 3 W 0 k Y R S B D m B B x h F j q u F H x V D 8 J x x F r C S W k 0 t K J H 2 w g V q 7 b S 9 m F x T H b R F y G W 6 0 9 C f P o H J 1 0 0 J L X T v Y k b D H j k H k x + e l B a q r A e B T z T S o z Q J N T U / T 0 8 T O M h p A r J Y V 8 H i 8 d O n J I p N B f L z 2 g 3 / 0 y c h Y u / v f B g 4 d 0 g k k 2 O z d H X o + H C g r C u y X C 4 7 x 1 1 E E j c 7 F 1 t w q W S J j m g f 1 f M 2 J M S J x b s d P t 7 h 0 0 K I z 7 j B e s e C A L y A B y h N K G L C a t y C G E 4 r Q y k a s y f 8 D H 5 I E 0 g p l c x T C T w 1 y + y v G B c j s d P P e x / u L 4 B x O q N 2 E I B X Q N 2 s l m B 5 k c i l T 2 J P p k v 0 d E L T z H 7 T b 1 c z B N v r y 8 V A w M e G p i c D c 3 J 4 e q q i t j b u V 5 6 d L 3 9 P H H H 0 o a F W / 2 n H o 2 5 K C h 2 Y 0 7 Q U f L f V S 4 g V d 6 Y u 9 q G G 4 e e P C Y h C G S U e m i y a Q I F S Z R i F R C L O v Y E 5 N K D + K G x p 4 k 9 l B 9 7 g I d + f D X U s e J g o S r Z R t L n V D l 6 A r 7 7 o V 6 + i d Z f k 1 t b b V y K c r L F T P 6 6 d M n Z W r 1 e v v i 7 q m v 0 y l l J U T j u d 7 h 3 J R M A L Z l 2 Q j j C 4 l K J k U i E 1 Q + m k x Q + S L J F M p z H C q T 4 5 Y y I R e n j b T i M k U y l P t o X 8 E y E y y Q U G Q C E q 6 m a 8 q 4 U l E J u t M q F c G q B w J g L H 7 Y + m R o a F j S B h W V 5 d T f r 3 a E j 0 a y M 1 k a i A G 2 9 1 z e 4 q z e o Z m N b 2 M y + n 8 7 A I Y o i k y K G L h n 0 W R S s S K M O h 9 k U a Q B e V Q a 5 2 k C 4 T i r f Y p Y f q r M 8 r D a 5 6 e m T 3 + r v z l x k D B G C W t g p U z d f K k c m N J X 6 d u W S E I A 4 3 q X D o O 0 1 F Q q K S m i 5 8 9 e 6 J I w C g s L Z d 9 e o G s i i f q n t / 5 k H J j Z e C F M r 1 8 u O v E Q u p 9 M G k 0 m J W E 0 a S R W h A j n F Y E U m V Q 5 j s s x T R 5 1 P F I y m T j I 0 s l p Z 5 W P j 0 G l j 1 X / 8 R z 4 0 c r v C R b 2 V D m 4 U l A h l s A V 0 j y g F v Y w U g o 7 t k e T D A O 7 k F Q e T + R U j L m 5 e a q r q 5 G 0 c 5 s L x U I 4 r r d U c 9 T X x z V E 2 l i D E I k D x p d C Z A k T x 6 h + U m 4 k k 5 A F x 8 J k C s d r g 5 B J B 0 i p + v w V 2 c n / w O n z f E V r 6 z 7 e Q 8 I q 9 9 K X k o p Q l Y I w O E 0 c q 4 o F J s a n O L + 2 p c N 3 b 2 J i Q g w X B k m O J P E w B 8 q z t 2 / i l s V M Y 2 B g 5 t X 6 A D / Z L G E m E E K Y W G F S h N K G S P p e S x n f Z 6 P m R Z J J H T O f o e p L B 6 P m 6 b Q 8 J B H z 9 2 b k r j / z O p 6 R s I R q q H F x B Y F I v n C l M K l m l 4 z V K U i N R w 6 J R I q F k p J i 6 m z v k D 2 m r l 2 5 T r d v 3 p V F X g y O l G / d / y 7 V C W 8 N n Y k C J k K + C v y r 6 3 z g W w U T y L y D T E I K E E T H u K 8 6 g C C G Y K H z h G B h 4 o T S i K W O d J 9 J p 1 W 5 9 j D n u C Z n W b x Y T l 7 8 n b q c B E T c T z D c K L i S M d Z r S K X U h l t d a t s b V C T W K O / q 6 u a T 1 + L u 3 Q d 0 / s J 5 m Q Z / / s L P K C c n K 2 J b 0 K I M 7 O O 6 N W z k / D q z n B j P L D y A d E r S Q i I t i V T Q x I k g k Y V M I I c E T l v J J P V i 8 i o o j U L F 2 I U S 5 w R X W Q V f 9 Z G d 6 8 y G I Y u o u k 6 U Y M e E 4 k R 9 1 V e n S k U b U p l K a h 3 B d q E Y 3 1 A b H S O 2 A g 0 G 1 p h 0 7 W U O w H M i m n y b m c M N J h d w N x M L u A c q M F l 0 A A E M g a T x W y V O q M z k E Y f D G m L h P K 4 L l K l 6 U W U Y a z L H l M q n 5 j / V 5 r J 0 4 v j U x d 9 b a j j x X g m r 8 h l U l b l V R U k F K U n V N a b 2 3 0 U l Y o W j 5 u b n 0 n i + + / Z 7 8 n g 8 4 j i 7 b 3 9 4 r h S A s S e Q D / 9 j 0 F C 0 N e / y l h F Y G H X G g i V v n B J N L l a T S Q w O m l w W U g i x 5 D g C E 8 A Q T s o 4 L + X m f P U / I b e h U N 7 4 6 H E a 9 Y O 0 q S t L 8 P u 9 4 j 9 Z e + i Y u r 4 E R s I T K j M D p l V V Y e G n n p + u t 9 t D p E p x O W l m Z o b s e u S 3 r 2 + A 0 t L W b l R d X l 5 G H e 2 d k p 5 c t N P T w a 2 7 C 3 l i O M 7 2 b s P 0 / m N B i C M x 3 h B z 4 7 e Q J U w Q B E M O P s b 3 c S 1 Z c N 9 B P h W L R J M 4 T C K V N y T i N P q 9 6 D P p 4 O c + U 0 n 6 i l x D S U 3 k Q y 4 R Y b v T 0 R / j 2 Z p 4 e P x 0 i h 8 P y i U J P n 4 Y w 6 g t Y J J k r V C q 2 y 3 q B N a V S E 1 1 i z S K N e X j 7 u 1 7 N D I 6 S i k N f 6 d L t g 5 8 2 q f 7 I + d R Y Y P r r S 7 5 / F a h S a Q Y h D 8 t k X R g R q i 0 S C q V l v 6 T l C m i W f 3 2 D P G M p D J p e K I Y c o n z a 4 h M S s 1 T 0 s h K J r V e R E 3 O E p 3 / 3 R / k C h M d t r s d A z u C U C s r f n r e B i k E / 7 4 w s U p c Y 1 S R n 0 w v W t r o / A f n h E w m A C C W I V d v T x 9 l Z G V Q d 2 c 3 T a S e i U m 6 z Z C Z E q R F V v X 4 Y R 0 X U I T R 5 A G b V K H K S w B B o t J C G p U X s o T K D H k 4 x r m I N a m Q h g R S J F P k M S Q y s S I S k y r A R P K y m s f 5 i s x F O v n h R c r I z V f X l u B I e J X P I C X F Q Q 4 7 V y o q T d Q L V X l D K w X k d G f Q 0 a b D / H S E o Q K V a 2 L V Q E y j q a y q k A 2 t 9 z T s 0 Z + 6 f c y t / J R k A m F U C B N E N / 4 o A q h g 0 o o E k u Z 7 E y o T g p g y l b e m D V l C a R n G U M F 6 X M p 0 v c C 7 P M B q n q o f D 9 e b c 8 e Q C d g x h A K O H C r k B o D K w 9 M v T K r r b X Z y s L R S f S p l q p X K 5 o Y B U r W + b K M r 3 1 + T R p i W l k o Z G e k s n f S H J h j 4 J 8 j v U F J F B 5 P X Z Y o 8 C G F S h Y k T J h P S q t + j 0 6 H / 4 x B x b p h Y C P g f I Z G J D Z k Q M 5 m U N 7 m X a v O 8 9 N 6 v / l 5 f + c 5 A Q o 9 D x Q o n m 0 r E e R a k w q i 7 M c t e e p G k K 9 V U e D i M j 4 / T u f f P 0 n f f X p Z G M j p n 4 8 b H n x e X i C K I B E U I 0 w f C b z C q F 7 w W Q u l Q M O e H A 4 i g 0 u F z E K s 8 j m v S c B r 3 T M 7 R 9 0 / 1 l 9 R D y k o g K d N p i S G Z x K L n p a p s D 3 3 w + 3 + O W Y e J H G x 3 O w f j t u m 8 K n y + A D 1 4 P C x r + S U l J U t f C u k U Z x K 9 X 4 8 p A X Y u D / e l b D Y 7 P b j / U O Z K w Y P i c l s K N 1 v V t 8 J L b p Z K h d I / B U A e n Q C t w K 0 Q V B 6 E k l Q 4 z U H S e I n q F 1 U u Z A w f E 7 K F y p H W B D U x B y G Y k E 3 F i m g I I J s i X p h c i M N k g m Q K c B / q 7 / / x t 5 S d H V 5 s d K f A d m 8 H E g o Y G J y h v s E 5 m Y y o Z v d i B D 6 J P t x r J V Q S B 1 s o B r E Q X 2 p N U W T S Q Q i E P 5 0 W O s k b E E o I N j r 2 y k A D V w k k J Q 6 V W W N J 6 2 M 6 W M t N H g 1 f y v H i t D k 3 T B 5 T b v J W I u l y I R H y T C D E y I N A R n I Z y Y Q A E j G x M B N 3 l U m 1 / 8 A e + t m F 0 7 j q H Y c d S y j g / s M + 8 v h Y 1 m h S g V C Q V h c a M D X A E C o s q U C m l 6 N O G p n H 2 F Y k o S R G H i S R P 0 0 W H V l K L G U G K D C 3 e c 1 B x j p V g P Z v S Y A A 4 V j e d a z z K N B 5 Q x 4 r W S S P V 6 h f p c k j h A n n Q 6 T R s S G T K Q t J J x B H 0 k o i K c l k 0 p B O q r 8 k M Z M K Z E I f 9 Q / / 7 f e 4 8 h 0 J 2 7 2 u n U s o 4 M 6 d b p l a Y a b N g 1 A g 0 p 4 i o k V v E r m d d q r K 4 8 Z k S y J 4 7 9 3 r d T F v M M 1 e k U j S F l K p N O c Q m z R I o p I q b Y U 1 a + 4 0 y i x 3 n b 9 d p y y Q I n 2 E G 7 m K r D E I I D m V 5 y B n S 1 K V q b x O S 1 C E U W U q j Q C S o C x E I E k z U X D c S i A d h E C h s j C Z F K G 0 V E I Q 9 Y 7 7 r S K h m E y p K f T P f / x P u O g d C y b U E N / h n Y 3 b d z r J 6 y c h k h q n U q Q y f S s M + M I h E 0 G l w 0 Q y x F F 5 c M E u h F A k k o R K A z h P p d Q x j X A q E h E 3 n h u v g a R C e T T 6 y B g J c 4 6 k p M i k + V 2 H U B q v U B l I Y I 5 x W s d y H G S R 4 y C N h V g g D s q Z M H I c 5 I k m E 9 J i B F J k C g 3 g a j J h Q P 1 f / n V n W f R i 4 Z 0 g F H D z V h v 5 / N z g m U C i / m l J Z Y K Q C a Q y 5 A q R C H E 4 8 J s i k M k z Q r G U S 5 J h j k n E C C U 0 1 G 2 X 9 4 g a 0 O V o / B q h N B o 9 j u N P y k A G O S D 5 c J l O 6 z g y K K L w m x 6 c N W U q v d Y b Q p F J X I 9 Q p s k j h N J k g r S y k k m I B D W P i b T K c S p L p n / 5 1 / + M C 9 3 x s N 1 / R w g F / H C j l U n F P x o k 0 u q f p C U o M k k c I h Z I E 0 U q I Y 1 K g y Q S y 5 8 m j J R L U S i 9 J a C R I 5 J 3 R i i P x q 9 T a 2 I k d J 7 f 5 I U M 0 p Y g e b y E K K Z c p z V 5 k B Y C I Q 2 y 6 L S R R K r M E E m T K k S m s G u R k C m g + 0 y c T 2 P J 9 F / f A c l k Y L v f / e 4 Q C r h x 4 y W t e G G o 0 E Q S F R B E M u Q y Z I L 6 x z S R P I g D V U 8 R S M i j 0 0 C Y X J I z f y p t Y E m u Q a g G 0 O w 1 J K H z 3 N h V Z I 0 V M X C C n M V p I Y g 1 r Y P K K 9 K o A N K o W K 1 l a I h k J B R U O 0 W w C D I J k U A o l k Y g k i a R k l R G z Q O p Q C a f z I z + w 3 / f v l 9 k I o M J N c x 3 / N 1 C T 8 8 o d X S O 8 a 8 3 h F J E E o n F Z W H 1 j 0 k i s S F V O P A B 4 Y h K c x l y Q h p J S Z k V c l 5 M o G H r Z A j W M h B C S v h N 3 q N i X a 6 D Z P F i Y l j L w 0 E T S 0 i k 8 k Y a C a G E T E i r c k M q Q y w h E M o 4 V m S y S C Y d Y E o / f v w w n T 5 3 H F f 5 T u G d J B T Q 1 z t G L 9 u G u K E r U o U l F k g V r f p Z C R V O C 3 k k j U / k N 6 Q l q W M p k 4 S G K Q 9 D 3 X x L F U i S G 7 p k G G j 0 O l Y R Y h B B c i o v 5 1 j S U S F c p k i k C K T z k j b l I I 2 S U i A K y p V U s k q m d c i k B 2 9 t t i D 9 w z / / j r J z s n C B 7 x x s D 9 5 R Q g F w Q / r u 0 h O + C 5 B O F l J x C E s p Q y g L q Z D H C 0 w y Z a C K s A V 5 F a s / y U T C W h T j 7 n N T 1 + X q I L d 1 S Q s 5 J I 8 Y e c k g p W J L i M w b A p k 0 i K T S I X K B K F K O M o u a F y I T x 0 K o S F U v J J m Y U P C X / O O / / S M 5 n T t o 2 e l t w v a g 5 9 0 l l M H X X z / g z j X M 6 o p U i k y a W E I g p E E U Q y o V 8 5 v O g y E 6 l j 8 V 6 x R H 8 r 5 1 o I H r Z C j N M b + p S G J 1 h i G K K Z O 0 j s M h T J p Q X g h k S c u x a D J p I i G t 4 x C R Q m R S q x V h z 6 0 / / t s / 6 N / 9 7 o I J N a J q 5 h 3 H v T s t N D Y x z 2 0 f h F I h l v p n x q l A k h D B 0 I o k j 4 B P w 5 s l L b G J d C Y m u I G r y L x x I 7 e m E Y M E k k F K x T q o Y 7 F C b E I h L Q S S G G W a R D p W H h B W M l n X g 1 B S C b + m v K K M f v v 7 i 5 z a x S 6 h L E D D + u s X t 7 l Z M h l E O l l J B Z J p A m l y K Q K p w G / 4 r 4 g 0 / v C m I / O 2 B a D R q 1 j e T Z o T K o n j 5 p h J q z i U N y S S A H K o W E k i S 1 r y V h L p d L R k g v U O 0 k m m x y h i p a S 4 6 I / / 4 5 / E j W s X C r u E i o H + v j F 6 9 K i d 7 w 6 k U b h P F S 2 t F J l M D A L p G C S S G E W a R D i m U h a g Z O 3 t l x K Q Q o D G v 1 7 M C Q 5 C E H 6 F 0 h I M c T h Y S B S W T I g N q R S Z w q T S k k k T K l o y g U D n z p + m w 0 c P 4 E J 2 E Q L R / w c V t Y h p U O 4 d c w 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 G u i d = " 6 5 a 2 c 2 e 0 - b 9 4 b - 4 3 6 f - 9 d 1 3 - e 4 8 c 4 e 4 4 b a 0 6 "   R e v = " 1 "   R e v G u i d = " f e 1 6 0 c 4 0 - 2 9 6 1 - 4 3 2 9 - 8 d e d - e d d 9 c 6 7 6 b 2 3 7 " 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EAD1C36A-BE96-42E8-9108-E69A44FCC9B4}">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742BBED6-83C5-4938-930A-C222EA961B3C}">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ელექტრონული ცხრილები</vt:lpstr>
      </vt:variant>
      <vt:variant>
        <vt:i4>34</vt:i4>
      </vt:variant>
    </vt:vector>
  </HeadingPairs>
  <TitlesOfParts>
    <vt:vector size="34" baseType="lpstr">
      <vt:lpstr>სარჩევი</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2017-04-05T07:27:07Z</cp:lastPrinted>
  <dcterms:created xsi:type="dcterms:W3CDTF">2017-03-29T13:06:37Z</dcterms:created>
  <dcterms:modified xsi:type="dcterms:W3CDTF">2018-05-10T17:46:37Z</dcterms:modified>
</cp:coreProperties>
</file>